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Школы учителя" sheetId="1" r:id="rId1"/>
    <sheet name="Школы пед раб квартал" sheetId="2" r:id="rId2"/>
  </sheets>
  <definedNames/>
  <calcPr fullCalcOnLoad="1"/>
</workbook>
</file>

<file path=xl/sharedStrings.xml><?xml version="1.0" encoding="utf-8"?>
<sst xmlns="http://schemas.openxmlformats.org/spreadsheetml/2006/main" count="70" uniqueCount="52">
  <si>
    <t>Размер среднемесячной заработной платы педагогических работников в Добровском муниципальном районе в 2013 году должен составлять не менее:</t>
  </si>
  <si>
    <t xml:space="preserve">Наименование учреждения         </t>
  </si>
  <si>
    <t>Средний размер з\п пед. Раб. в 1 квартале 2013</t>
  </si>
  <si>
    <t>Средний размер з\п пед. Раб. в 2 квартале 2013</t>
  </si>
  <si>
    <t>Средний размер з\п пед. Раб. в 3 квартале 2013</t>
  </si>
  <si>
    <t>Средний размер з\п пед. Раб. в 4 квартале 2013</t>
  </si>
  <si>
    <t>Средний размер з\п пед. Раб. в январе 2013</t>
  </si>
  <si>
    <t>Средний размер з\п пед. Раб. в февраль 2013 (5%)</t>
  </si>
  <si>
    <t>Средний размер з\п пед. Раб. в марте 2013 (101,5%)</t>
  </si>
  <si>
    <t>Средний размер з\п пед. Раб. в апреле 2013 (107%)</t>
  </si>
  <si>
    <t>Средний размер з\п пед. Раб. в мае 2013 (0%)</t>
  </si>
  <si>
    <t>Средний размер з\п пед. Раб. в июне 2013 (102%)</t>
  </si>
  <si>
    <t>Средний размер з\п пед. Раб. в июле 2013 (106%)</t>
  </si>
  <si>
    <t>Средний размер з\п пед. Раб. в августе 2013 (0%)</t>
  </si>
  <si>
    <t>Средний размер з\п пед. Раб. в сентябре 2013 (0%)</t>
  </si>
  <si>
    <t>Средний размер з\п пед. Раб. в октябре 2013 (103%)</t>
  </si>
  <si>
    <t>Средний размер з\п пед. Раб. в ноябре 2013 (0%)</t>
  </si>
  <si>
    <t>Средний размер з\п пед. Раб. в декабре 2013 (125%)</t>
  </si>
  <si>
    <t>Итого</t>
  </si>
  <si>
    <t>Целевой показатель 2013 года</t>
  </si>
  <si>
    <t>1.МОУ СОШ с.Б-Хомутец</t>
  </si>
  <si>
    <t>2.МОУ СОШ с.Волчье</t>
  </si>
  <si>
    <t>3.МОУ СОШ №1 с.Доброе</t>
  </si>
  <si>
    <t>4.МОУ СОШ №2 с.Доброе</t>
  </si>
  <si>
    <t>5.МОУ СОШ с.Крутое</t>
  </si>
  <si>
    <t>6.МОУ СОШ с.Кореневщино</t>
  </si>
  <si>
    <t>7.МОУ СОШ №1 с.Каликино</t>
  </si>
  <si>
    <t>8.МОУ СОШ №2 с.Каликино</t>
  </si>
  <si>
    <t>9.МОУ СОШ с.Панино</t>
  </si>
  <si>
    <t>10.МОУ СОШ с.Трубетчино</t>
  </si>
  <si>
    <t>11.МОУ ООШ с.Порой</t>
  </si>
  <si>
    <t>12.МОУ ООШ с.Махоново (малок.)</t>
  </si>
  <si>
    <t>13.МОУ ООШ с.Екатериновка (малок.)</t>
  </si>
  <si>
    <t>14.МОУ СОШ с.Преображеновка (малок.)</t>
  </si>
  <si>
    <t xml:space="preserve">ВСЕГО </t>
  </si>
  <si>
    <t>Средний размер з\п учителей. в 1 квартале 2013</t>
  </si>
  <si>
    <t>Средний размер з\п учителей. в 2 квартале 2013</t>
  </si>
  <si>
    <t>Средний размер з\п учителей. в 3 квартале 2013</t>
  </si>
  <si>
    <t>Средний размер з\п учителей. в 4 квартале 2013</t>
  </si>
  <si>
    <t>Средний размер з\п учителей. в январе 2013</t>
  </si>
  <si>
    <t>Средний размер з\п учителей в февраль 2013 (5%)</t>
  </si>
  <si>
    <t>Средний размер з\п учителей в марте 2013 (101,5%)</t>
  </si>
  <si>
    <t>Средний размер з\п учителей в апреле 2013 (107%)</t>
  </si>
  <si>
    <t>Средний размер з\п учителей в мае 2013 (0%)</t>
  </si>
  <si>
    <t>Средний размер з\п учителей в июне 2013 (102%)</t>
  </si>
  <si>
    <t>Средний размер з\п учителей в июле 2013 (106%)</t>
  </si>
  <si>
    <t>Средний размер з\п учителей в августе 2013 (0%)</t>
  </si>
  <si>
    <t>Средний размер з\п учителей в сентябре 2013 (0%)</t>
  </si>
  <si>
    <t>Средний размер з\п учителей в октябре 2013 (103%)</t>
  </si>
  <si>
    <t>Средний размер з\п учителей в ноябре 2013 (0%)</t>
  </si>
  <si>
    <t>Средний размер з\п учителей в декабре 2013 (125%)</t>
  </si>
  <si>
    <t>Размер среднемесячной заработной платы учителей в Добровском муниципальном районе в 2013 году должен составлять не менее: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</si>
</sst>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4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" fontId="0" fillId="0" borderId="11" xfId="0" applyNumberFormat="1" applyBorder="1" applyAlignment="1">
      <alignment wrapText="1"/>
    </xf>
    <xf numFmtId="1" fontId="0" fillId="0" borderId="12" xfId="0" applyNumberFormat="1" applyBorder="1" applyAlignment="1">
      <alignment wrapText="1"/>
    </xf>
    <xf numFmtId="1" fontId="0" fillId="0" borderId="13" xfId="0" applyNumberFormat="1" applyBorder="1" applyAlignment="1">
      <alignment wrapText="1"/>
    </xf>
    <xf numFmtId="1" fontId="0" fillId="0" borderId="14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" fontId="0" fillId="0" borderId="15" xfId="0" applyNumberFormat="1" applyBorder="1" applyAlignment="1">
      <alignment wrapText="1"/>
    </xf>
    <xf numFmtId="1" fontId="0" fillId="0" borderId="16" xfId="0" applyNumberFormat="1" applyBorder="1" applyAlignment="1">
      <alignment wrapText="1"/>
    </xf>
    <xf numFmtId="1" fontId="0" fillId="0" borderId="17" xfId="0" applyNumberFormat="1" applyBorder="1" applyAlignment="1">
      <alignment wrapText="1"/>
    </xf>
    <xf numFmtId="1" fontId="0" fillId="0" borderId="14" xfId="0" applyNumberFormat="1" applyFont="1" applyBorder="1" applyAlignment="1">
      <alignment/>
    </xf>
    <xf numFmtId="1" fontId="0" fillId="0" borderId="18" xfId="0" applyNumberFormat="1" applyBorder="1" applyAlignment="1">
      <alignment wrapText="1"/>
    </xf>
    <xf numFmtId="1" fontId="0" fillId="0" borderId="19" xfId="0" applyNumberFormat="1" applyBorder="1" applyAlignment="1">
      <alignment wrapText="1"/>
    </xf>
    <xf numFmtId="1" fontId="2" fillId="0" borderId="14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24.7109375" style="0" customWidth="1"/>
    <col min="2" max="3" width="10.8515625" style="0" customWidth="1"/>
    <col min="4" max="4" width="11.140625" style="0" customWidth="1"/>
    <col min="5" max="5" width="11.28125" style="0" customWidth="1"/>
    <col min="6" max="6" width="8.28125" style="0" customWidth="1"/>
    <col min="7" max="7" width="8.57421875" style="0" customWidth="1"/>
    <col min="8" max="8" width="8.140625" style="0" customWidth="1"/>
    <col min="9" max="9" width="8.7109375" style="0" customWidth="1"/>
    <col min="10" max="10" width="8.28125" style="0" customWidth="1"/>
    <col min="11" max="11" width="8.57421875" style="0" customWidth="1"/>
    <col min="12" max="12" width="9.28125" style="0" customWidth="1"/>
    <col min="13" max="13" width="8.57421875" style="0" customWidth="1"/>
    <col min="14" max="14" width="8.8515625" style="0" customWidth="1"/>
    <col min="15" max="15" width="8.421875" style="0" customWidth="1"/>
    <col min="16" max="17" width="8.57421875" style="0" customWidth="1"/>
    <col min="18" max="18" width="8.28125" style="0" customWidth="1"/>
    <col min="19" max="19" width="9.421875" style="0" customWidth="1"/>
  </cols>
  <sheetData>
    <row r="1" spans="1:17" ht="55.5" customHeight="1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3.5" thickBot="1">
      <c r="A2" s="1"/>
      <c r="B2" s="1"/>
      <c r="C2" s="1"/>
      <c r="D2" s="1"/>
      <c r="E2" s="1"/>
      <c r="Q2" s="1"/>
    </row>
    <row r="3" spans="1:19" ht="12.75" customHeight="1">
      <c r="A3" s="21" t="s">
        <v>1</v>
      </c>
      <c r="B3" s="33" t="s">
        <v>35</v>
      </c>
      <c r="C3" s="36" t="s">
        <v>36</v>
      </c>
      <c r="D3" s="36" t="s">
        <v>37</v>
      </c>
      <c r="E3" s="30" t="s">
        <v>38</v>
      </c>
      <c r="F3" s="24" t="s">
        <v>39</v>
      </c>
      <c r="G3" s="27" t="s">
        <v>40</v>
      </c>
      <c r="H3" s="27" t="s">
        <v>41</v>
      </c>
      <c r="I3" s="27" t="s">
        <v>42</v>
      </c>
      <c r="J3" s="27" t="s">
        <v>43</v>
      </c>
      <c r="K3" s="27" t="s">
        <v>44</v>
      </c>
      <c r="L3" s="27" t="s">
        <v>45</v>
      </c>
      <c r="M3" s="27" t="s">
        <v>46</v>
      </c>
      <c r="N3" s="27" t="s">
        <v>47</v>
      </c>
      <c r="O3" s="27" t="s">
        <v>48</v>
      </c>
      <c r="P3" s="27" t="s">
        <v>49</v>
      </c>
      <c r="Q3" s="27" t="s">
        <v>50</v>
      </c>
      <c r="R3" s="18" t="s">
        <v>18</v>
      </c>
      <c r="S3" s="19" t="s">
        <v>19</v>
      </c>
    </row>
    <row r="4" spans="1:19" ht="12.75">
      <c r="A4" s="22"/>
      <c r="B4" s="34"/>
      <c r="C4" s="28"/>
      <c r="D4" s="28"/>
      <c r="E4" s="31"/>
      <c r="F4" s="25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18"/>
      <c r="S4" s="19"/>
    </row>
    <row r="5" spans="1:19" ht="12.75">
      <c r="A5" s="22"/>
      <c r="B5" s="34"/>
      <c r="C5" s="28"/>
      <c r="D5" s="28"/>
      <c r="E5" s="31"/>
      <c r="F5" s="2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8"/>
      <c r="S5" s="19"/>
    </row>
    <row r="6" spans="1:19" ht="63" customHeight="1">
      <c r="A6" s="23"/>
      <c r="B6" s="35"/>
      <c r="C6" s="29"/>
      <c r="D6" s="29"/>
      <c r="E6" s="32"/>
      <c r="F6" s="26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8"/>
      <c r="S6" s="19"/>
    </row>
    <row r="7" spans="1:19" ht="19.5" customHeight="1">
      <c r="A7" s="2" t="s">
        <v>20</v>
      </c>
      <c r="B7" s="3">
        <f aca="true" t="shared" si="0" ref="B7:B21">(F7+G7+H7)/3</f>
        <v>21558.912833333336</v>
      </c>
      <c r="C7" s="4">
        <f aca="true" t="shared" si="1" ref="C7:C21">(I7+J7+K7)/3</f>
        <v>23829.246776300002</v>
      </c>
      <c r="D7" s="4">
        <f aca="true" t="shared" si="2" ref="D7:D21">(L7+M7+N7)/3</f>
        <v>25593.557895234004</v>
      </c>
      <c r="E7" s="15">
        <f aca="true" t="shared" si="3" ref="E7:E21">(O7+P7+Q7)/3</f>
        <v>28558.14501809861</v>
      </c>
      <c r="F7" s="6">
        <v>20758</v>
      </c>
      <c r="G7" s="7">
        <f aca="true" t="shared" si="4" ref="G7:G21">(F7*105)%</f>
        <v>21795.9</v>
      </c>
      <c r="H7" s="7">
        <f aca="true" t="shared" si="5" ref="H7:H21">(G7*101.5)%</f>
        <v>22122.8385</v>
      </c>
      <c r="I7" s="7">
        <f aca="true" t="shared" si="6" ref="I7:I21">(H7*107)%</f>
        <v>23671.437195000002</v>
      </c>
      <c r="J7" s="7">
        <f aca="true" t="shared" si="7" ref="J7:J21">I7</f>
        <v>23671.437195000002</v>
      </c>
      <c r="K7" s="7">
        <f aca="true" t="shared" si="8" ref="K7:K21">(J7*102)%</f>
        <v>24144.865938900002</v>
      </c>
      <c r="L7" s="7">
        <f aca="true" t="shared" si="9" ref="L7:L21">(K7*106)%</f>
        <v>25593.557895234004</v>
      </c>
      <c r="M7" s="7">
        <f aca="true" t="shared" si="10" ref="M7:N21">L7</f>
        <v>25593.557895234004</v>
      </c>
      <c r="N7" s="7">
        <f t="shared" si="10"/>
        <v>25593.557895234004</v>
      </c>
      <c r="O7" s="7">
        <f aca="true" t="shared" si="11" ref="O7:O21">(N7*103)%</f>
        <v>26361.364632091023</v>
      </c>
      <c r="P7" s="7">
        <f aca="true" t="shared" si="12" ref="P7:P21">O7</f>
        <v>26361.364632091023</v>
      </c>
      <c r="Q7" s="4">
        <f aca="true" t="shared" si="13" ref="Q7:Q21">(P7*125)%</f>
        <v>32951.70579011378</v>
      </c>
      <c r="R7" s="7">
        <f aca="true" t="shared" si="14" ref="R7:R21">F7+G7+H7+I7+J7+K7+L7+M7+N7+O7+P7+Q7</f>
        <v>298619.58756889787</v>
      </c>
      <c r="S7" s="8">
        <f aca="true" t="shared" si="15" ref="S7:S21">R7/12</f>
        <v>24884.965630741488</v>
      </c>
    </row>
    <row r="8" spans="1:19" ht="16.5" customHeight="1">
      <c r="A8" s="2" t="s">
        <v>21</v>
      </c>
      <c r="B8" s="3">
        <f t="shared" si="0"/>
        <v>14230.668833333335</v>
      </c>
      <c r="C8" s="4">
        <f t="shared" si="1"/>
        <v>15729.277354700002</v>
      </c>
      <c r="D8" s="4">
        <f t="shared" si="2"/>
        <v>16893.868883346</v>
      </c>
      <c r="E8" s="15">
        <f t="shared" si="3"/>
        <v>18850.742029000245</v>
      </c>
      <c r="F8" s="6">
        <v>13702</v>
      </c>
      <c r="G8" s="7">
        <f t="shared" si="4"/>
        <v>14387.1</v>
      </c>
      <c r="H8" s="7">
        <f t="shared" si="5"/>
        <v>14602.906500000001</v>
      </c>
      <c r="I8" s="7">
        <f t="shared" si="6"/>
        <v>15625.109955000002</v>
      </c>
      <c r="J8" s="7">
        <f t="shared" si="7"/>
        <v>15625.109955000002</v>
      </c>
      <c r="K8" s="7">
        <f t="shared" si="8"/>
        <v>15937.612154100001</v>
      </c>
      <c r="L8" s="7">
        <f t="shared" si="9"/>
        <v>16893.868883346</v>
      </c>
      <c r="M8" s="7">
        <f t="shared" si="10"/>
        <v>16893.868883346</v>
      </c>
      <c r="N8" s="7">
        <f t="shared" si="10"/>
        <v>16893.868883346</v>
      </c>
      <c r="O8" s="7">
        <f t="shared" si="11"/>
        <v>17400.684949846378</v>
      </c>
      <c r="P8" s="7">
        <f t="shared" si="12"/>
        <v>17400.684949846378</v>
      </c>
      <c r="Q8" s="4">
        <f t="shared" si="13"/>
        <v>21750.856187307974</v>
      </c>
      <c r="R8" s="7">
        <f t="shared" si="14"/>
        <v>197113.67130113876</v>
      </c>
      <c r="S8" s="8">
        <f t="shared" si="15"/>
        <v>16426.139275094898</v>
      </c>
    </row>
    <row r="9" spans="1:19" ht="17.25" customHeight="1">
      <c r="A9" s="2" t="s">
        <v>22</v>
      </c>
      <c r="B9" s="3">
        <f t="shared" si="0"/>
        <v>20535.90825</v>
      </c>
      <c r="C9" s="4">
        <f t="shared" si="1"/>
        <v>22698.51124905</v>
      </c>
      <c r="D9" s="4">
        <f t="shared" si="2"/>
        <v>24379.103009079</v>
      </c>
      <c r="E9" s="15">
        <f t="shared" si="3"/>
        <v>27203.015774297313</v>
      </c>
      <c r="F9" s="6">
        <v>19773</v>
      </c>
      <c r="G9" s="7">
        <f t="shared" si="4"/>
        <v>20761.65</v>
      </c>
      <c r="H9" s="7">
        <f t="shared" si="5"/>
        <v>21073.07475</v>
      </c>
      <c r="I9" s="7">
        <f t="shared" si="6"/>
        <v>22548.1899825</v>
      </c>
      <c r="J9" s="7">
        <f t="shared" si="7"/>
        <v>22548.1899825</v>
      </c>
      <c r="K9" s="7">
        <f t="shared" si="8"/>
        <v>22999.15378215</v>
      </c>
      <c r="L9" s="7">
        <f t="shared" si="9"/>
        <v>24379.103009079</v>
      </c>
      <c r="M9" s="7">
        <f t="shared" si="10"/>
        <v>24379.103009079</v>
      </c>
      <c r="N9" s="7">
        <f t="shared" si="10"/>
        <v>24379.103009079</v>
      </c>
      <c r="O9" s="7">
        <f t="shared" si="11"/>
        <v>25110.47609935137</v>
      </c>
      <c r="P9" s="7">
        <f t="shared" si="12"/>
        <v>25110.47609935137</v>
      </c>
      <c r="Q9" s="4">
        <f t="shared" si="13"/>
        <v>31388.09512418921</v>
      </c>
      <c r="R9" s="7">
        <f t="shared" si="14"/>
        <v>284449.6148472789</v>
      </c>
      <c r="S9" s="8">
        <f t="shared" si="15"/>
        <v>23704.134570606577</v>
      </c>
    </row>
    <row r="10" spans="1:19" ht="16.5" customHeight="1">
      <c r="A10" s="2" t="s">
        <v>23</v>
      </c>
      <c r="B10" s="3">
        <f t="shared" si="0"/>
        <v>26720.672000000002</v>
      </c>
      <c r="C10" s="4">
        <f t="shared" si="1"/>
        <v>29534.5823808</v>
      </c>
      <c r="D10" s="4">
        <f t="shared" si="2"/>
        <v>31721.315036543994</v>
      </c>
      <c r="E10" s="15">
        <f t="shared" si="3"/>
        <v>35395.70069494367</v>
      </c>
      <c r="F10" s="6">
        <v>25728</v>
      </c>
      <c r="G10" s="7">
        <f t="shared" si="4"/>
        <v>27014.4</v>
      </c>
      <c r="H10" s="7">
        <f t="shared" si="5"/>
        <v>27419.616</v>
      </c>
      <c r="I10" s="7">
        <f t="shared" si="6"/>
        <v>29338.98912</v>
      </c>
      <c r="J10" s="7">
        <f t="shared" si="7"/>
        <v>29338.98912</v>
      </c>
      <c r="K10" s="7">
        <f t="shared" si="8"/>
        <v>29925.768902399996</v>
      </c>
      <c r="L10" s="7">
        <f t="shared" si="9"/>
        <v>31721.315036543994</v>
      </c>
      <c r="M10" s="7">
        <f t="shared" si="10"/>
        <v>31721.315036543994</v>
      </c>
      <c r="N10" s="7">
        <f t="shared" si="10"/>
        <v>31721.315036543994</v>
      </c>
      <c r="O10" s="7">
        <f t="shared" si="11"/>
        <v>32672.954487640312</v>
      </c>
      <c r="P10" s="7">
        <f t="shared" si="12"/>
        <v>32672.954487640312</v>
      </c>
      <c r="Q10" s="4">
        <f t="shared" si="13"/>
        <v>40841.19310955039</v>
      </c>
      <c r="R10" s="7">
        <f t="shared" si="14"/>
        <v>370116.8103368629</v>
      </c>
      <c r="S10" s="8">
        <f t="shared" si="15"/>
        <v>30843.06752807191</v>
      </c>
    </row>
    <row r="11" spans="1:19" ht="16.5" customHeight="1">
      <c r="A11" s="2" t="s">
        <v>24</v>
      </c>
      <c r="B11" s="3">
        <f t="shared" si="0"/>
        <v>19518.096583333336</v>
      </c>
      <c r="C11" s="4">
        <f t="shared" si="1"/>
        <v>21573.515496050004</v>
      </c>
      <c r="D11" s="4">
        <f t="shared" si="2"/>
        <v>23170.812868539</v>
      </c>
      <c r="E11" s="15">
        <f t="shared" si="3"/>
        <v>25854.76535914477</v>
      </c>
      <c r="F11" s="6">
        <v>18793</v>
      </c>
      <c r="G11" s="7">
        <f t="shared" si="4"/>
        <v>19732.65</v>
      </c>
      <c r="H11" s="7">
        <f t="shared" si="5"/>
        <v>20028.639750000002</v>
      </c>
      <c r="I11" s="7">
        <f t="shared" si="6"/>
        <v>21430.644532500002</v>
      </c>
      <c r="J11" s="7">
        <f t="shared" si="7"/>
        <v>21430.644532500002</v>
      </c>
      <c r="K11" s="7">
        <f t="shared" si="8"/>
        <v>21859.257423150004</v>
      </c>
      <c r="L11" s="7">
        <f t="shared" si="9"/>
        <v>23170.812868539</v>
      </c>
      <c r="M11" s="7">
        <f t="shared" si="10"/>
        <v>23170.812868539</v>
      </c>
      <c r="N11" s="7">
        <f t="shared" si="10"/>
        <v>23170.812868539</v>
      </c>
      <c r="O11" s="7">
        <f t="shared" si="11"/>
        <v>23865.93725459517</v>
      </c>
      <c r="P11" s="7">
        <f t="shared" si="12"/>
        <v>23865.93725459517</v>
      </c>
      <c r="Q11" s="4">
        <f t="shared" si="13"/>
        <v>29832.421568243964</v>
      </c>
      <c r="R11" s="7">
        <f t="shared" si="14"/>
        <v>270351.5709212013</v>
      </c>
      <c r="S11" s="8">
        <f t="shared" si="15"/>
        <v>22529.297576766778</v>
      </c>
    </row>
    <row r="12" spans="1:19" ht="27.75" customHeight="1">
      <c r="A12" s="2" t="s">
        <v>25</v>
      </c>
      <c r="B12" s="3">
        <f t="shared" si="0"/>
        <v>18065.1185</v>
      </c>
      <c r="C12" s="4">
        <f t="shared" si="1"/>
        <v>19967.5266609</v>
      </c>
      <c r="D12" s="4">
        <f t="shared" si="2"/>
        <v>21445.917045462</v>
      </c>
      <c r="E12" s="15">
        <f t="shared" si="3"/>
        <v>23930.069103228016</v>
      </c>
      <c r="F12" s="6">
        <v>17394</v>
      </c>
      <c r="G12" s="7">
        <f t="shared" si="4"/>
        <v>18263.7</v>
      </c>
      <c r="H12" s="7">
        <f t="shared" si="5"/>
        <v>18537.6555</v>
      </c>
      <c r="I12" s="7">
        <f t="shared" si="6"/>
        <v>19835.291385</v>
      </c>
      <c r="J12" s="7">
        <f t="shared" si="7"/>
        <v>19835.291385</v>
      </c>
      <c r="K12" s="7">
        <f t="shared" si="8"/>
        <v>20231.9972127</v>
      </c>
      <c r="L12" s="7">
        <f t="shared" si="9"/>
        <v>21445.917045462</v>
      </c>
      <c r="M12" s="7">
        <f t="shared" si="10"/>
        <v>21445.917045462</v>
      </c>
      <c r="N12" s="7">
        <f t="shared" si="10"/>
        <v>21445.917045462</v>
      </c>
      <c r="O12" s="7">
        <f t="shared" si="11"/>
        <v>22089.29455682586</v>
      </c>
      <c r="P12" s="7">
        <f t="shared" si="12"/>
        <v>22089.29455682586</v>
      </c>
      <c r="Q12" s="4">
        <f t="shared" si="13"/>
        <v>27611.618196032323</v>
      </c>
      <c r="R12" s="7">
        <f t="shared" si="14"/>
        <v>250225.89392877006</v>
      </c>
      <c r="S12" s="8">
        <f t="shared" si="15"/>
        <v>20852.157827397506</v>
      </c>
    </row>
    <row r="13" spans="1:19" ht="24.75" customHeight="1">
      <c r="A13" s="2" t="s">
        <v>26</v>
      </c>
      <c r="B13" s="3">
        <f t="shared" si="0"/>
        <v>19742.43058333333</v>
      </c>
      <c r="C13" s="4">
        <f t="shared" si="1"/>
        <v>21821.473743649996</v>
      </c>
      <c r="D13" s="4">
        <f t="shared" si="2"/>
        <v>23437.129879106997</v>
      </c>
      <c r="E13" s="15">
        <f t="shared" si="3"/>
        <v>26151.930756770224</v>
      </c>
      <c r="F13" s="6">
        <v>19009</v>
      </c>
      <c r="G13" s="7">
        <f t="shared" si="4"/>
        <v>19959.45</v>
      </c>
      <c r="H13" s="7">
        <f t="shared" si="5"/>
        <v>20258.84175</v>
      </c>
      <c r="I13" s="7">
        <f t="shared" si="6"/>
        <v>21676.960672499998</v>
      </c>
      <c r="J13" s="7">
        <f t="shared" si="7"/>
        <v>21676.960672499998</v>
      </c>
      <c r="K13" s="7">
        <f t="shared" si="8"/>
        <v>22110.499885949994</v>
      </c>
      <c r="L13" s="7">
        <f t="shared" si="9"/>
        <v>23437.129879106997</v>
      </c>
      <c r="M13" s="7">
        <f t="shared" si="10"/>
        <v>23437.129879106997</v>
      </c>
      <c r="N13" s="7">
        <f t="shared" si="10"/>
        <v>23437.129879106997</v>
      </c>
      <c r="O13" s="7">
        <f t="shared" si="11"/>
        <v>24140.24377548021</v>
      </c>
      <c r="P13" s="7">
        <f t="shared" si="12"/>
        <v>24140.24377548021</v>
      </c>
      <c r="Q13" s="4">
        <f t="shared" si="13"/>
        <v>30175.304719350257</v>
      </c>
      <c r="R13" s="7">
        <f t="shared" si="14"/>
        <v>273458.8948885816</v>
      </c>
      <c r="S13" s="8">
        <f t="shared" si="15"/>
        <v>22788.24124071513</v>
      </c>
    </row>
    <row r="14" spans="1:19" ht="24.75" customHeight="1">
      <c r="A14" s="2" t="s">
        <v>27</v>
      </c>
      <c r="B14" s="3">
        <f t="shared" si="0"/>
        <v>21734.433416666667</v>
      </c>
      <c r="C14" s="4">
        <f t="shared" si="1"/>
        <v>24023.251145949995</v>
      </c>
      <c r="D14" s="4">
        <f t="shared" si="2"/>
        <v>25801.926297020997</v>
      </c>
      <c r="E14" s="15">
        <f t="shared" si="3"/>
        <v>28790.649426425924</v>
      </c>
      <c r="F14" s="6">
        <v>20927</v>
      </c>
      <c r="G14" s="7">
        <f t="shared" si="4"/>
        <v>21973.35</v>
      </c>
      <c r="H14" s="7">
        <f t="shared" si="5"/>
        <v>22302.950249999998</v>
      </c>
      <c r="I14" s="7">
        <f t="shared" si="6"/>
        <v>23864.156767499997</v>
      </c>
      <c r="J14" s="7">
        <f t="shared" si="7"/>
        <v>23864.156767499997</v>
      </c>
      <c r="K14" s="7">
        <f t="shared" si="8"/>
        <v>24341.439902849997</v>
      </c>
      <c r="L14" s="7">
        <f t="shared" si="9"/>
        <v>25801.926297020997</v>
      </c>
      <c r="M14" s="7">
        <f t="shared" si="10"/>
        <v>25801.926297020997</v>
      </c>
      <c r="N14" s="7">
        <f t="shared" si="10"/>
        <v>25801.926297020997</v>
      </c>
      <c r="O14" s="7">
        <f t="shared" si="11"/>
        <v>26575.984085931625</v>
      </c>
      <c r="P14" s="7">
        <f t="shared" si="12"/>
        <v>26575.984085931625</v>
      </c>
      <c r="Q14" s="4">
        <f t="shared" si="13"/>
        <v>33219.98010741453</v>
      </c>
      <c r="R14" s="7">
        <f t="shared" si="14"/>
        <v>301050.78085819073</v>
      </c>
      <c r="S14" s="8">
        <f t="shared" si="15"/>
        <v>25087.565071515895</v>
      </c>
    </row>
    <row r="15" spans="1:19" ht="17.25" customHeight="1">
      <c r="A15" s="2" t="s">
        <v>28</v>
      </c>
      <c r="B15" s="3">
        <f t="shared" si="0"/>
        <v>12325.907</v>
      </c>
      <c r="C15" s="4">
        <f t="shared" si="1"/>
        <v>13623.9281598</v>
      </c>
      <c r="D15" s="4">
        <f t="shared" si="2"/>
        <v>14632.640191763998</v>
      </c>
      <c r="E15" s="15">
        <f t="shared" si="3"/>
        <v>16327.587680643328</v>
      </c>
      <c r="F15" s="6">
        <v>11868</v>
      </c>
      <c r="G15" s="7">
        <f t="shared" si="4"/>
        <v>12461.4</v>
      </c>
      <c r="H15" s="7">
        <f t="shared" si="5"/>
        <v>12648.320999999998</v>
      </c>
      <c r="I15" s="7">
        <f t="shared" si="6"/>
        <v>13533.703469999999</v>
      </c>
      <c r="J15" s="7">
        <f t="shared" si="7"/>
        <v>13533.703469999999</v>
      </c>
      <c r="K15" s="7">
        <f t="shared" si="8"/>
        <v>13804.3775394</v>
      </c>
      <c r="L15" s="7">
        <f t="shared" si="9"/>
        <v>14632.640191764</v>
      </c>
      <c r="M15" s="7">
        <f t="shared" si="10"/>
        <v>14632.640191764</v>
      </c>
      <c r="N15" s="7">
        <f t="shared" si="10"/>
        <v>14632.640191764</v>
      </c>
      <c r="O15" s="7">
        <f t="shared" si="11"/>
        <v>15071.619397516919</v>
      </c>
      <c r="P15" s="7">
        <f t="shared" si="12"/>
        <v>15071.619397516919</v>
      </c>
      <c r="Q15" s="4">
        <f t="shared" si="13"/>
        <v>18839.524246896148</v>
      </c>
      <c r="R15" s="7">
        <f t="shared" si="14"/>
        <v>170730.189096622</v>
      </c>
      <c r="S15" s="8">
        <f t="shared" si="15"/>
        <v>14227.515758051833</v>
      </c>
    </row>
    <row r="16" spans="1:19" ht="19.5" customHeight="1">
      <c r="A16" s="2" t="s">
        <v>29</v>
      </c>
      <c r="B16" s="3">
        <f t="shared" si="0"/>
        <v>23164.562666666665</v>
      </c>
      <c r="C16" s="4">
        <f t="shared" si="1"/>
        <v>25603.984974400006</v>
      </c>
      <c r="D16" s="4">
        <f t="shared" si="2"/>
        <v>27499.697239392004</v>
      </c>
      <c r="E16" s="15">
        <f t="shared" si="3"/>
        <v>30685.078836288245</v>
      </c>
      <c r="F16" s="6">
        <v>22304</v>
      </c>
      <c r="G16" s="7">
        <f t="shared" si="4"/>
        <v>23419.2</v>
      </c>
      <c r="H16" s="7">
        <f t="shared" si="5"/>
        <v>23770.488</v>
      </c>
      <c r="I16" s="7">
        <f t="shared" si="6"/>
        <v>25434.422160000002</v>
      </c>
      <c r="J16" s="7">
        <f t="shared" si="7"/>
        <v>25434.422160000002</v>
      </c>
      <c r="K16" s="7">
        <f t="shared" si="8"/>
        <v>25943.110603200003</v>
      </c>
      <c r="L16" s="7">
        <f t="shared" si="9"/>
        <v>27499.697239392004</v>
      </c>
      <c r="M16" s="7">
        <f t="shared" si="10"/>
        <v>27499.697239392004</v>
      </c>
      <c r="N16" s="7">
        <f t="shared" si="10"/>
        <v>27499.697239392004</v>
      </c>
      <c r="O16" s="7">
        <f t="shared" si="11"/>
        <v>28324.688156573764</v>
      </c>
      <c r="P16" s="7">
        <f t="shared" si="12"/>
        <v>28324.688156573764</v>
      </c>
      <c r="Q16" s="4">
        <f t="shared" si="13"/>
        <v>35405.86019571721</v>
      </c>
      <c r="R16" s="7">
        <f t="shared" si="14"/>
        <v>320859.97115024074</v>
      </c>
      <c r="S16" s="8">
        <f t="shared" si="15"/>
        <v>26738.33092918673</v>
      </c>
    </row>
    <row r="17" spans="1:19" ht="17.25" customHeight="1">
      <c r="A17" s="2" t="s">
        <v>30</v>
      </c>
      <c r="B17" s="3">
        <f t="shared" si="0"/>
        <v>20449.705833333333</v>
      </c>
      <c r="C17" s="4">
        <f t="shared" si="1"/>
        <v>22603.230996500002</v>
      </c>
      <c r="D17" s="4">
        <f t="shared" si="2"/>
        <v>24276.768231870006</v>
      </c>
      <c r="E17" s="15">
        <f t="shared" si="3"/>
        <v>27088.827218728275</v>
      </c>
      <c r="F17" s="6">
        <v>19690</v>
      </c>
      <c r="G17" s="7">
        <f t="shared" si="4"/>
        <v>20674.5</v>
      </c>
      <c r="H17" s="7">
        <f t="shared" si="5"/>
        <v>20984.6175</v>
      </c>
      <c r="I17" s="7">
        <f t="shared" si="6"/>
        <v>22453.540725000003</v>
      </c>
      <c r="J17" s="7">
        <f t="shared" si="7"/>
        <v>22453.540725000003</v>
      </c>
      <c r="K17" s="7">
        <f t="shared" si="8"/>
        <v>22902.6115395</v>
      </c>
      <c r="L17" s="7">
        <f t="shared" si="9"/>
        <v>24276.768231870003</v>
      </c>
      <c r="M17" s="7">
        <f t="shared" si="10"/>
        <v>24276.768231870003</v>
      </c>
      <c r="N17" s="7">
        <f t="shared" si="10"/>
        <v>24276.768231870003</v>
      </c>
      <c r="O17" s="7">
        <f t="shared" si="11"/>
        <v>25005.0712788261</v>
      </c>
      <c r="P17" s="7">
        <f t="shared" si="12"/>
        <v>25005.0712788261</v>
      </c>
      <c r="Q17" s="4">
        <f t="shared" si="13"/>
        <v>31256.33909853263</v>
      </c>
      <c r="R17" s="7">
        <f t="shared" si="14"/>
        <v>283255.59684129484</v>
      </c>
      <c r="S17" s="8">
        <f t="shared" si="15"/>
        <v>23604.633070107902</v>
      </c>
    </row>
    <row r="18" spans="1:19" ht="27.75" customHeight="1">
      <c r="A18" s="9" t="s">
        <v>31</v>
      </c>
      <c r="B18" s="3">
        <f t="shared" si="0"/>
        <v>20062.31425</v>
      </c>
      <c r="C18" s="4">
        <f t="shared" si="1"/>
        <v>22175.043837449997</v>
      </c>
      <c r="D18" s="4">
        <f t="shared" si="2"/>
        <v>23816.878208990995</v>
      </c>
      <c r="E18" s="15">
        <f t="shared" si="3"/>
        <v>26575.666601532448</v>
      </c>
      <c r="F18" s="6">
        <v>19317</v>
      </c>
      <c r="G18" s="7">
        <f t="shared" si="4"/>
        <v>20282.85</v>
      </c>
      <c r="H18" s="7">
        <f t="shared" si="5"/>
        <v>20587.09275</v>
      </c>
      <c r="I18" s="7">
        <f t="shared" si="6"/>
        <v>22028.1892425</v>
      </c>
      <c r="J18" s="7">
        <f t="shared" si="7"/>
        <v>22028.1892425</v>
      </c>
      <c r="K18" s="7">
        <f t="shared" si="8"/>
        <v>22468.753027349998</v>
      </c>
      <c r="L18" s="7">
        <f t="shared" si="9"/>
        <v>23816.878208990995</v>
      </c>
      <c r="M18" s="7">
        <f t="shared" si="10"/>
        <v>23816.878208990995</v>
      </c>
      <c r="N18" s="7">
        <f t="shared" si="10"/>
        <v>23816.878208990995</v>
      </c>
      <c r="O18" s="7">
        <f t="shared" si="11"/>
        <v>24531.384555260724</v>
      </c>
      <c r="P18" s="7">
        <f t="shared" si="12"/>
        <v>24531.384555260724</v>
      </c>
      <c r="Q18" s="4">
        <f t="shared" si="13"/>
        <v>30664.230694075908</v>
      </c>
      <c r="R18" s="7">
        <f t="shared" si="14"/>
        <v>277889.70869392034</v>
      </c>
      <c r="S18" s="8">
        <f t="shared" si="15"/>
        <v>23157.47572449336</v>
      </c>
    </row>
    <row r="19" spans="1:19" ht="27.75" customHeight="1">
      <c r="A19" s="9" t="s">
        <v>32</v>
      </c>
      <c r="B19" s="3">
        <f t="shared" si="0"/>
        <v>19145.245166666664</v>
      </c>
      <c r="C19" s="4">
        <f t="shared" si="1"/>
        <v>21161.3997049</v>
      </c>
      <c r="D19" s="4">
        <f t="shared" si="2"/>
        <v>22728.184133382</v>
      </c>
      <c r="E19" s="15">
        <f t="shared" si="3"/>
        <v>25360.865462165417</v>
      </c>
      <c r="F19" s="6">
        <v>18434</v>
      </c>
      <c r="G19" s="7">
        <f t="shared" si="4"/>
        <v>19355.7</v>
      </c>
      <c r="H19" s="7">
        <f t="shared" si="5"/>
        <v>19646.0355</v>
      </c>
      <c r="I19" s="7">
        <f t="shared" si="6"/>
        <v>21021.257985</v>
      </c>
      <c r="J19" s="7">
        <f t="shared" si="7"/>
        <v>21021.257985</v>
      </c>
      <c r="K19" s="7">
        <f t="shared" si="8"/>
        <v>21441.6831447</v>
      </c>
      <c r="L19" s="7">
        <f t="shared" si="9"/>
        <v>22728.184133382</v>
      </c>
      <c r="M19" s="7">
        <f t="shared" si="10"/>
        <v>22728.184133382</v>
      </c>
      <c r="N19" s="7">
        <f t="shared" si="10"/>
        <v>22728.184133382</v>
      </c>
      <c r="O19" s="7">
        <f t="shared" si="11"/>
        <v>23410.029657383464</v>
      </c>
      <c r="P19" s="7">
        <f t="shared" si="12"/>
        <v>23410.029657383464</v>
      </c>
      <c r="Q19" s="4">
        <f t="shared" si="13"/>
        <v>29262.53707172933</v>
      </c>
      <c r="R19" s="7">
        <f t="shared" si="14"/>
        <v>265187.0834013422</v>
      </c>
      <c r="S19" s="8">
        <f t="shared" si="15"/>
        <v>22098.923616778517</v>
      </c>
    </row>
    <row r="20" spans="1:19" ht="24" customHeight="1">
      <c r="A20" s="9" t="s">
        <v>33</v>
      </c>
      <c r="B20" s="3">
        <f t="shared" si="0"/>
        <v>22903.878249999998</v>
      </c>
      <c r="C20" s="4">
        <f t="shared" si="1"/>
        <v>25315.848307049997</v>
      </c>
      <c r="D20" s="4">
        <f t="shared" si="2"/>
        <v>27190.227009518992</v>
      </c>
      <c r="E20" s="15">
        <f t="shared" si="3"/>
        <v>30339.76163812161</v>
      </c>
      <c r="F20" s="6">
        <v>22053</v>
      </c>
      <c r="G20" s="7">
        <f t="shared" si="4"/>
        <v>23155.65</v>
      </c>
      <c r="H20" s="7">
        <f t="shared" si="5"/>
        <v>23502.98475</v>
      </c>
      <c r="I20" s="7">
        <f t="shared" si="6"/>
        <v>25148.193682499998</v>
      </c>
      <c r="J20" s="7">
        <f t="shared" si="7"/>
        <v>25148.193682499998</v>
      </c>
      <c r="K20" s="7">
        <f t="shared" si="8"/>
        <v>25651.157556149996</v>
      </c>
      <c r="L20" s="7">
        <f t="shared" si="9"/>
        <v>27190.227009518992</v>
      </c>
      <c r="M20" s="7">
        <f t="shared" si="10"/>
        <v>27190.227009518992</v>
      </c>
      <c r="N20" s="7">
        <f t="shared" si="10"/>
        <v>27190.227009518992</v>
      </c>
      <c r="O20" s="7">
        <f t="shared" si="11"/>
        <v>28005.933819804563</v>
      </c>
      <c r="P20" s="7">
        <f t="shared" si="12"/>
        <v>28005.933819804563</v>
      </c>
      <c r="Q20" s="4">
        <f t="shared" si="13"/>
        <v>35007.4172747557</v>
      </c>
      <c r="R20" s="7">
        <f t="shared" si="14"/>
        <v>317249.14561407187</v>
      </c>
      <c r="S20" s="8">
        <f t="shared" si="15"/>
        <v>26437.428801172657</v>
      </c>
    </row>
    <row r="21" spans="1:19" ht="13.5" thickBot="1">
      <c r="A21" s="10" t="s">
        <v>34</v>
      </c>
      <c r="B21" s="11">
        <f t="shared" si="0"/>
        <v>20613.802</v>
      </c>
      <c r="C21" s="12">
        <f t="shared" si="1"/>
        <v>22784.6078628</v>
      </c>
      <c r="D21" s="12">
        <f t="shared" si="2"/>
        <v>24471.574193304</v>
      </c>
      <c r="E21" s="16">
        <f t="shared" si="3"/>
        <v>27306.19820402838</v>
      </c>
      <c r="F21" s="17">
        <v>19848</v>
      </c>
      <c r="G21" s="7">
        <f t="shared" si="4"/>
        <v>20840.4</v>
      </c>
      <c r="H21" s="7">
        <f t="shared" si="5"/>
        <v>21153.006</v>
      </c>
      <c r="I21" s="7">
        <f t="shared" si="6"/>
        <v>22633.71642</v>
      </c>
      <c r="J21" s="7">
        <f t="shared" si="7"/>
        <v>22633.71642</v>
      </c>
      <c r="K21" s="7">
        <f t="shared" si="8"/>
        <v>23086.390748399997</v>
      </c>
      <c r="L21" s="7">
        <f t="shared" si="9"/>
        <v>24471.574193304</v>
      </c>
      <c r="M21" s="7">
        <f t="shared" si="10"/>
        <v>24471.574193304</v>
      </c>
      <c r="N21" s="7">
        <f t="shared" si="10"/>
        <v>24471.574193304</v>
      </c>
      <c r="O21" s="7">
        <f t="shared" si="11"/>
        <v>25205.721419103123</v>
      </c>
      <c r="P21" s="7">
        <f t="shared" si="12"/>
        <v>25205.721419103123</v>
      </c>
      <c r="Q21" s="4">
        <f t="shared" si="13"/>
        <v>31507.151773878904</v>
      </c>
      <c r="R21" s="7">
        <f t="shared" si="14"/>
        <v>285528.5467803971</v>
      </c>
      <c r="S21" s="8">
        <f t="shared" si="15"/>
        <v>23794.045565033095</v>
      </c>
    </row>
  </sheetData>
  <sheetProtection/>
  <mergeCells count="20">
    <mergeCell ref="E3:E6"/>
    <mergeCell ref="B3:B6"/>
    <mergeCell ref="C3:C6"/>
    <mergeCell ref="D3:D6"/>
    <mergeCell ref="O3:O6"/>
    <mergeCell ref="P3:P6"/>
    <mergeCell ref="H3:H6"/>
    <mergeCell ref="I3:I6"/>
    <mergeCell ref="J3:J6"/>
    <mergeCell ref="K3:K6"/>
    <mergeCell ref="R3:R6"/>
    <mergeCell ref="S3:S6"/>
    <mergeCell ref="A1:Q1"/>
    <mergeCell ref="A3:A6"/>
    <mergeCell ref="F3:F6"/>
    <mergeCell ref="L3:L6"/>
    <mergeCell ref="M3:M6"/>
    <mergeCell ref="N3:N6"/>
    <mergeCell ref="Q3:Q6"/>
    <mergeCell ref="G3:G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PageLayoutView="0" workbookViewId="0" topLeftCell="A1">
      <selection activeCell="S3" sqref="S3:S21"/>
    </sheetView>
  </sheetViews>
  <sheetFormatPr defaultColWidth="9.140625" defaultRowHeight="12.75"/>
  <cols>
    <col min="1" max="1" width="24.7109375" style="0" customWidth="1"/>
    <col min="2" max="2" width="10.57421875" style="0" customWidth="1"/>
    <col min="3" max="3" width="10.8515625" style="0" customWidth="1"/>
    <col min="4" max="4" width="11.00390625" style="0" customWidth="1"/>
    <col min="5" max="5" width="11.140625" style="0" customWidth="1"/>
    <col min="6" max="6" width="8.28125" style="0" customWidth="1"/>
    <col min="7" max="7" width="8.57421875" style="0" customWidth="1"/>
    <col min="8" max="8" width="8.140625" style="0" customWidth="1"/>
    <col min="9" max="9" width="8.7109375" style="0" customWidth="1"/>
    <col min="10" max="10" width="8.28125" style="0" customWidth="1"/>
    <col min="11" max="11" width="8.57421875" style="0" customWidth="1"/>
    <col min="12" max="12" width="9.28125" style="0" customWidth="1"/>
    <col min="13" max="13" width="8.57421875" style="0" customWidth="1"/>
    <col min="14" max="14" width="8.8515625" style="0" customWidth="1"/>
    <col min="15" max="15" width="8.421875" style="0" customWidth="1"/>
    <col min="16" max="17" width="8.57421875" style="0" customWidth="1"/>
    <col min="18" max="18" width="8.28125" style="0" customWidth="1"/>
    <col min="19" max="19" width="8.57421875" style="0" customWidth="1"/>
  </cols>
  <sheetData>
    <row r="1" spans="1:17" ht="55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3.5" thickBot="1">
      <c r="A2" s="1"/>
      <c r="B2" s="1"/>
      <c r="C2" s="1"/>
      <c r="D2" s="1"/>
      <c r="E2" s="1"/>
      <c r="Q2" s="1"/>
    </row>
    <row r="3" spans="1:19" ht="12.75" customHeight="1">
      <c r="A3" s="21" t="s">
        <v>1</v>
      </c>
      <c r="B3" s="33" t="s">
        <v>2</v>
      </c>
      <c r="C3" s="36" t="s">
        <v>3</v>
      </c>
      <c r="D3" s="37" t="s">
        <v>4</v>
      </c>
      <c r="E3" s="39" t="s">
        <v>5</v>
      </c>
      <c r="F3" s="24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  <c r="Q3" s="27" t="s">
        <v>17</v>
      </c>
      <c r="R3" s="18" t="s">
        <v>18</v>
      </c>
      <c r="S3" s="19" t="s">
        <v>19</v>
      </c>
    </row>
    <row r="4" spans="1:19" ht="12.75">
      <c r="A4" s="22"/>
      <c r="B4" s="34"/>
      <c r="C4" s="28"/>
      <c r="D4" s="38"/>
      <c r="E4" s="40"/>
      <c r="F4" s="25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18"/>
      <c r="S4" s="19"/>
    </row>
    <row r="5" spans="1:19" ht="12.75">
      <c r="A5" s="22"/>
      <c r="B5" s="34"/>
      <c r="C5" s="28"/>
      <c r="D5" s="38"/>
      <c r="E5" s="40"/>
      <c r="F5" s="2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8"/>
      <c r="S5" s="19"/>
    </row>
    <row r="6" spans="1:19" ht="63" customHeight="1">
      <c r="A6" s="23"/>
      <c r="B6" s="35"/>
      <c r="C6" s="29"/>
      <c r="D6" s="38"/>
      <c r="E6" s="41"/>
      <c r="F6" s="26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8"/>
      <c r="S6" s="19"/>
    </row>
    <row r="7" spans="1:19" ht="19.5" customHeight="1">
      <c r="A7" s="2" t="s">
        <v>20</v>
      </c>
      <c r="B7" s="3">
        <f aca="true" t="shared" si="0" ref="B7:B21">(F7+G7+H7)/3</f>
        <v>21258.76225</v>
      </c>
      <c r="C7" s="4">
        <f aca="true" t="shared" si="1" ref="C7:C21">(I7+J7+K7)/3</f>
        <v>23497.48782465</v>
      </c>
      <c r="D7" s="4">
        <f aca="true" t="shared" si="2" ref="D7:D21">(L7+M7+N7)/3</f>
        <v>25237.235598687006</v>
      </c>
      <c r="E7" s="5">
        <f aca="true" t="shared" si="3" ref="E7:E21">(O7+P7+Q7)/3</f>
        <v>28160.54872220158</v>
      </c>
      <c r="F7" s="6">
        <v>20469</v>
      </c>
      <c r="G7" s="7">
        <f aca="true" t="shared" si="4" ref="G7:G21">(F7*105)%</f>
        <v>21492.45</v>
      </c>
      <c r="H7" s="7">
        <f aca="true" t="shared" si="5" ref="H7:H21">(G7*101.5)%</f>
        <v>21814.836750000002</v>
      </c>
      <c r="I7" s="7">
        <f aca="true" t="shared" si="6" ref="I7:I21">(H7*107)%</f>
        <v>23341.8753225</v>
      </c>
      <c r="J7" s="7">
        <f aca="true" t="shared" si="7" ref="J7:J21">I7</f>
        <v>23341.8753225</v>
      </c>
      <c r="K7" s="7">
        <f aca="true" t="shared" si="8" ref="K7:K21">(J7*102)%</f>
        <v>23808.712828950003</v>
      </c>
      <c r="L7" s="7">
        <f aca="true" t="shared" si="9" ref="L7:L21">(K7*106)%</f>
        <v>25237.235598687002</v>
      </c>
      <c r="M7" s="7">
        <f aca="true" t="shared" si="10" ref="M7:N21">L7</f>
        <v>25237.235598687002</v>
      </c>
      <c r="N7" s="7">
        <f t="shared" si="10"/>
        <v>25237.235598687002</v>
      </c>
      <c r="O7" s="7">
        <f aca="true" t="shared" si="11" ref="O7:O21">(N7*103)%</f>
        <v>25994.35266664761</v>
      </c>
      <c r="P7" s="7">
        <f aca="true" t="shared" si="12" ref="P7:P21">O7</f>
        <v>25994.35266664761</v>
      </c>
      <c r="Q7" s="4">
        <f aca="true" t="shared" si="13" ref="Q7:Q21">(P7*125)%</f>
        <v>32492.940833309513</v>
      </c>
      <c r="R7" s="7">
        <f aca="true" t="shared" si="14" ref="R7:R21">F7+G7+H7+I7+J7+K7+L7+M7+N7+O7+P7+Q7</f>
        <v>294462.1031866157</v>
      </c>
      <c r="S7" s="8">
        <f aca="true" t="shared" si="15" ref="S7:S21">R7/12</f>
        <v>24538.50859888464</v>
      </c>
    </row>
    <row r="8" spans="1:19" ht="16.5" customHeight="1">
      <c r="A8" s="2" t="s">
        <v>21</v>
      </c>
      <c r="B8" s="3">
        <f t="shared" si="0"/>
        <v>14011.52775</v>
      </c>
      <c r="C8" s="4">
        <f t="shared" si="1"/>
        <v>15487.058881350002</v>
      </c>
      <c r="D8" s="4">
        <f t="shared" si="2"/>
        <v>16633.716618393002</v>
      </c>
      <c r="E8" s="5">
        <f t="shared" si="3"/>
        <v>18560.455460023524</v>
      </c>
      <c r="F8" s="6">
        <v>13491</v>
      </c>
      <c r="G8" s="7">
        <f t="shared" si="4"/>
        <v>14165.55</v>
      </c>
      <c r="H8" s="7">
        <f t="shared" si="5"/>
        <v>14378.03325</v>
      </c>
      <c r="I8" s="7">
        <f t="shared" si="6"/>
        <v>15384.495577500002</v>
      </c>
      <c r="J8" s="7">
        <f t="shared" si="7"/>
        <v>15384.495577500002</v>
      </c>
      <c r="K8" s="7">
        <f t="shared" si="8"/>
        <v>15692.185489050002</v>
      </c>
      <c r="L8" s="7">
        <f t="shared" si="9"/>
        <v>16633.716618393002</v>
      </c>
      <c r="M8" s="7">
        <f t="shared" si="10"/>
        <v>16633.716618393002</v>
      </c>
      <c r="N8" s="7">
        <f t="shared" si="10"/>
        <v>16633.716618393002</v>
      </c>
      <c r="O8" s="7">
        <f t="shared" si="11"/>
        <v>17132.728116944792</v>
      </c>
      <c r="P8" s="7">
        <f t="shared" si="12"/>
        <v>17132.728116944792</v>
      </c>
      <c r="Q8" s="4">
        <f t="shared" si="13"/>
        <v>21415.91014618099</v>
      </c>
      <c r="R8" s="7">
        <f t="shared" si="14"/>
        <v>194078.27612929954</v>
      </c>
      <c r="S8" s="8">
        <f t="shared" si="15"/>
        <v>16173.18967744163</v>
      </c>
    </row>
    <row r="9" spans="1:19" ht="17.25" customHeight="1">
      <c r="A9" s="2" t="s">
        <v>22</v>
      </c>
      <c r="B9" s="3">
        <f t="shared" si="0"/>
        <v>20506.827916666665</v>
      </c>
      <c r="C9" s="4">
        <f t="shared" si="1"/>
        <v>22666.36851325</v>
      </c>
      <c r="D9" s="4">
        <f t="shared" si="2"/>
        <v>24344.580433635</v>
      </c>
      <c r="E9" s="5">
        <f t="shared" si="3"/>
        <v>27164.494333864393</v>
      </c>
      <c r="F9" s="6">
        <v>19745</v>
      </c>
      <c r="G9" s="7">
        <f t="shared" si="4"/>
        <v>20732.25</v>
      </c>
      <c r="H9" s="7">
        <f t="shared" si="5"/>
        <v>21043.23375</v>
      </c>
      <c r="I9" s="7">
        <f t="shared" si="6"/>
        <v>22516.2601125</v>
      </c>
      <c r="J9" s="7">
        <f t="shared" si="7"/>
        <v>22516.2601125</v>
      </c>
      <c r="K9" s="7">
        <f t="shared" si="8"/>
        <v>22966.585314750002</v>
      </c>
      <c r="L9" s="7">
        <f t="shared" si="9"/>
        <v>24344.580433635005</v>
      </c>
      <c r="M9" s="7">
        <f t="shared" si="10"/>
        <v>24344.580433635005</v>
      </c>
      <c r="N9" s="7">
        <f t="shared" si="10"/>
        <v>24344.580433635005</v>
      </c>
      <c r="O9" s="7">
        <f t="shared" si="11"/>
        <v>25074.917846644053</v>
      </c>
      <c r="P9" s="7">
        <f t="shared" si="12"/>
        <v>25074.917846644053</v>
      </c>
      <c r="Q9" s="4">
        <f t="shared" si="13"/>
        <v>31343.64730830507</v>
      </c>
      <c r="R9" s="7">
        <f t="shared" si="14"/>
        <v>284046.81359224825</v>
      </c>
      <c r="S9" s="8">
        <f t="shared" si="15"/>
        <v>23670.56779935402</v>
      </c>
    </row>
    <row r="10" spans="1:19" ht="16.5" customHeight="1">
      <c r="A10" s="2" t="s">
        <v>23</v>
      </c>
      <c r="B10" s="3">
        <f t="shared" si="0"/>
        <v>24586.383250000003</v>
      </c>
      <c r="C10" s="4">
        <f t="shared" si="1"/>
        <v>27175.53516405</v>
      </c>
      <c r="D10" s="4">
        <f t="shared" si="2"/>
        <v>29187.604588779006</v>
      </c>
      <c r="E10" s="5">
        <f t="shared" si="3"/>
        <v>32568.502120312576</v>
      </c>
      <c r="F10" s="6">
        <v>23673</v>
      </c>
      <c r="G10" s="7">
        <f t="shared" si="4"/>
        <v>24856.65</v>
      </c>
      <c r="H10" s="7">
        <f t="shared" si="5"/>
        <v>25229.499750000003</v>
      </c>
      <c r="I10" s="7">
        <f t="shared" si="6"/>
        <v>26995.564732500003</v>
      </c>
      <c r="J10" s="7">
        <f t="shared" si="7"/>
        <v>26995.564732500003</v>
      </c>
      <c r="K10" s="7">
        <f t="shared" si="8"/>
        <v>27535.476027150005</v>
      </c>
      <c r="L10" s="7">
        <f t="shared" si="9"/>
        <v>29187.604588779006</v>
      </c>
      <c r="M10" s="7">
        <f t="shared" si="10"/>
        <v>29187.604588779006</v>
      </c>
      <c r="N10" s="7">
        <f t="shared" si="10"/>
        <v>29187.604588779006</v>
      </c>
      <c r="O10" s="7">
        <f t="shared" si="11"/>
        <v>30063.232726442377</v>
      </c>
      <c r="P10" s="7">
        <f t="shared" si="12"/>
        <v>30063.232726442377</v>
      </c>
      <c r="Q10" s="4">
        <f t="shared" si="13"/>
        <v>37579.04090805297</v>
      </c>
      <c r="R10" s="7">
        <f t="shared" si="14"/>
        <v>340554.0753694248</v>
      </c>
      <c r="S10" s="8">
        <f t="shared" si="15"/>
        <v>28379.5062807854</v>
      </c>
    </row>
    <row r="11" spans="1:19" ht="16.5" customHeight="1">
      <c r="A11" s="2" t="s">
        <v>24</v>
      </c>
      <c r="B11" s="3">
        <f t="shared" si="0"/>
        <v>19592.874583333334</v>
      </c>
      <c r="C11" s="4">
        <f t="shared" si="1"/>
        <v>21656.16824525</v>
      </c>
      <c r="D11" s="4">
        <f t="shared" si="2"/>
        <v>23259.585205394997</v>
      </c>
      <c r="E11" s="5">
        <f t="shared" si="3"/>
        <v>25953.82049168658</v>
      </c>
      <c r="F11" s="6">
        <v>18865</v>
      </c>
      <c r="G11" s="7">
        <f t="shared" si="4"/>
        <v>19808.25</v>
      </c>
      <c r="H11" s="7">
        <f t="shared" si="5"/>
        <v>20105.37375</v>
      </c>
      <c r="I11" s="7">
        <f t="shared" si="6"/>
        <v>21512.7499125</v>
      </c>
      <c r="J11" s="7">
        <f t="shared" si="7"/>
        <v>21512.7499125</v>
      </c>
      <c r="K11" s="7">
        <f t="shared" si="8"/>
        <v>21943.004910749998</v>
      </c>
      <c r="L11" s="7">
        <f t="shared" si="9"/>
        <v>23259.585205394997</v>
      </c>
      <c r="M11" s="7">
        <f t="shared" si="10"/>
        <v>23259.585205394997</v>
      </c>
      <c r="N11" s="7">
        <f t="shared" si="10"/>
        <v>23259.585205394997</v>
      </c>
      <c r="O11" s="7">
        <f t="shared" si="11"/>
        <v>23957.372761556846</v>
      </c>
      <c r="P11" s="7">
        <f t="shared" si="12"/>
        <v>23957.372761556846</v>
      </c>
      <c r="Q11" s="4">
        <f t="shared" si="13"/>
        <v>29946.715951946055</v>
      </c>
      <c r="R11" s="7">
        <f t="shared" si="14"/>
        <v>271387.34557699476</v>
      </c>
      <c r="S11" s="8">
        <f t="shared" si="15"/>
        <v>22615.61213141623</v>
      </c>
    </row>
    <row r="12" spans="1:19" ht="27.75" customHeight="1">
      <c r="A12" s="2" t="s">
        <v>25</v>
      </c>
      <c r="B12" s="3">
        <f t="shared" si="0"/>
        <v>16964.220166666666</v>
      </c>
      <c r="C12" s="4">
        <f t="shared" si="1"/>
        <v>18750.6945199</v>
      </c>
      <c r="D12" s="4">
        <f t="shared" si="2"/>
        <v>20138.990975082</v>
      </c>
      <c r="E12" s="5">
        <f t="shared" si="3"/>
        <v>22471.757429695663</v>
      </c>
      <c r="F12" s="6">
        <v>16334</v>
      </c>
      <c r="G12" s="7">
        <f t="shared" si="4"/>
        <v>17150.7</v>
      </c>
      <c r="H12" s="7">
        <f t="shared" si="5"/>
        <v>17407.9605</v>
      </c>
      <c r="I12" s="7">
        <f t="shared" si="6"/>
        <v>18626.517735</v>
      </c>
      <c r="J12" s="7">
        <f t="shared" si="7"/>
        <v>18626.517735</v>
      </c>
      <c r="K12" s="7">
        <f t="shared" si="8"/>
        <v>18999.0480897</v>
      </c>
      <c r="L12" s="7">
        <f t="shared" si="9"/>
        <v>20138.990975082</v>
      </c>
      <c r="M12" s="7">
        <f t="shared" si="10"/>
        <v>20138.990975082</v>
      </c>
      <c r="N12" s="7">
        <f t="shared" si="10"/>
        <v>20138.990975082</v>
      </c>
      <c r="O12" s="7">
        <f t="shared" si="11"/>
        <v>20743.16070433446</v>
      </c>
      <c r="P12" s="7">
        <f t="shared" si="12"/>
        <v>20743.16070433446</v>
      </c>
      <c r="Q12" s="4">
        <f t="shared" si="13"/>
        <v>25928.950880418077</v>
      </c>
      <c r="R12" s="7">
        <f t="shared" si="14"/>
        <v>234976.98927403303</v>
      </c>
      <c r="S12" s="8">
        <f t="shared" si="15"/>
        <v>19581.415772836084</v>
      </c>
    </row>
    <row r="13" spans="1:19" ht="24.75" customHeight="1">
      <c r="A13" s="2" t="s">
        <v>26</v>
      </c>
      <c r="B13" s="3">
        <f t="shared" si="0"/>
        <v>18294.645416666666</v>
      </c>
      <c r="C13" s="4">
        <f t="shared" si="1"/>
        <v>20221.224682750002</v>
      </c>
      <c r="D13" s="4">
        <f t="shared" si="2"/>
        <v>21718.398801645</v>
      </c>
      <c r="E13" s="5">
        <f t="shared" si="3"/>
        <v>24234.113329502212</v>
      </c>
      <c r="F13" s="6">
        <v>17615</v>
      </c>
      <c r="G13" s="7">
        <f t="shared" si="4"/>
        <v>18495.75</v>
      </c>
      <c r="H13" s="7">
        <f t="shared" si="5"/>
        <v>18773.18625</v>
      </c>
      <c r="I13" s="7">
        <f t="shared" si="6"/>
        <v>20087.3092875</v>
      </c>
      <c r="J13" s="7">
        <f t="shared" si="7"/>
        <v>20087.3092875</v>
      </c>
      <c r="K13" s="7">
        <f t="shared" si="8"/>
        <v>20489.05547325</v>
      </c>
      <c r="L13" s="7">
        <f t="shared" si="9"/>
        <v>21718.398801645</v>
      </c>
      <c r="M13" s="7">
        <f t="shared" si="10"/>
        <v>21718.398801645</v>
      </c>
      <c r="N13" s="7">
        <f t="shared" si="10"/>
        <v>21718.398801645</v>
      </c>
      <c r="O13" s="7">
        <f t="shared" si="11"/>
        <v>22369.950765694346</v>
      </c>
      <c r="P13" s="7">
        <f t="shared" si="12"/>
        <v>22369.950765694346</v>
      </c>
      <c r="Q13" s="4">
        <f t="shared" si="13"/>
        <v>27962.438457117933</v>
      </c>
      <c r="R13" s="7">
        <f t="shared" si="14"/>
        <v>253405.14669169163</v>
      </c>
      <c r="S13" s="8">
        <f t="shared" si="15"/>
        <v>21117.09555764097</v>
      </c>
    </row>
    <row r="14" spans="1:19" ht="24.75" customHeight="1">
      <c r="A14" s="2" t="s">
        <v>27</v>
      </c>
      <c r="B14" s="3">
        <f t="shared" si="0"/>
        <v>21734.433416666667</v>
      </c>
      <c r="C14" s="4">
        <f t="shared" si="1"/>
        <v>24023.251145949995</v>
      </c>
      <c r="D14" s="4">
        <f t="shared" si="2"/>
        <v>25801.926297020997</v>
      </c>
      <c r="E14" s="5">
        <f t="shared" si="3"/>
        <v>28790.649426425924</v>
      </c>
      <c r="F14" s="6">
        <v>20927</v>
      </c>
      <c r="G14" s="7">
        <f t="shared" si="4"/>
        <v>21973.35</v>
      </c>
      <c r="H14" s="7">
        <f t="shared" si="5"/>
        <v>22302.950249999998</v>
      </c>
      <c r="I14" s="7">
        <f t="shared" si="6"/>
        <v>23864.156767499997</v>
      </c>
      <c r="J14" s="7">
        <f t="shared" si="7"/>
        <v>23864.156767499997</v>
      </c>
      <c r="K14" s="7">
        <f t="shared" si="8"/>
        <v>24341.439902849997</v>
      </c>
      <c r="L14" s="7">
        <f t="shared" si="9"/>
        <v>25801.926297020997</v>
      </c>
      <c r="M14" s="7">
        <f t="shared" si="10"/>
        <v>25801.926297020997</v>
      </c>
      <c r="N14" s="7">
        <f t="shared" si="10"/>
        <v>25801.926297020997</v>
      </c>
      <c r="O14" s="7">
        <f t="shared" si="11"/>
        <v>26575.984085931625</v>
      </c>
      <c r="P14" s="7">
        <f t="shared" si="12"/>
        <v>26575.984085931625</v>
      </c>
      <c r="Q14" s="4">
        <f t="shared" si="13"/>
        <v>33219.98010741453</v>
      </c>
      <c r="R14" s="7">
        <f t="shared" si="14"/>
        <v>301050.78085819073</v>
      </c>
      <c r="S14" s="8">
        <f t="shared" si="15"/>
        <v>25087.565071515895</v>
      </c>
    </row>
    <row r="15" spans="1:19" ht="17.25" customHeight="1">
      <c r="A15" s="2" t="s">
        <v>28</v>
      </c>
      <c r="B15" s="3">
        <f t="shared" si="0"/>
        <v>12051.721</v>
      </c>
      <c r="C15" s="4">
        <f t="shared" si="1"/>
        <v>13320.868079400001</v>
      </c>
      <c r="D15" s="4">
        <f t="shared" si="2"/>
        <v>14307.141623292</v>
      </c>
      <c r="E15" s="5">
        <f t="shared" si="3"/>
        <v>15964.385527989993</v>
      </c>
      <c r="F15" s="6">
        <v>11604</v>
      </c>
      <c r="G15" s="7">
        <f t="shared" si="4"/>
        <v>12184.2</v>
      </c>
      <c r="H15" s="7">
        <f t="shared" si="5"/>
        <v>12366.963</v>
      </c>
      <c r="I15" s="7">
        <f t="shared" si="6"/>
        <v>13232.65041</v>
      </c>
      <c r="J15" s="7">
        <f t="shared" si="7"/>
        <v>13232.65041</v>
      </c>
      <c r="K15" s="7">
        <f t="shared" si="8"/>
        <v>13497.3034182</v>
      </c>
      <c r="L15" s="7">
        <f t="shared" si="9"/>
        <v>14307.141623292</v>
      </c>
      <c r="M15" s="7">
        <f t="shared" si="10"/>
        <v>14307.141623292</v>
      </c>
      <c r="N15" s="7">
        <f t="shared" si="10"/>
        <v>14307.141623292</v>
      </c>
      <c r="O15" s="7">
        <f t="shared" si="11"/>
        <v>14736.355871990761</v>
      </c>
      <c r="P15" s="7">
        <f t="shared" si="12"/>
        <v>14736.355871990761</v>
      </c>
      <c r="Q15" s="4">
        <f t="shared" si="13"/>
        <v>18420.44483998845</v>
      </c>
      <c r="R15" s="7">
        <f t="shared" si="14"/>
        <v>166932.34869204598</v>
      </c>
      <c r="S15" s="8">
        <f t="shared" si="15"/>
        <v>13911.0290576705</v>
      </c>
    </row>
    <row r="16" spans="1:19" ht="19.5" customHeight="1">
      <c r="A16" s="2" t="s">
        <v>29</v>
      </c>
      <c r="B16" s="3">
        <f t="shared" si="0"/>
        <v>22574.64733333333</v>
      </c>
      <c r="C16" s="4">
        <f t="shared" si="1"/>
        <v>24951.946619599996</v>
      </c>
      <c r="D16" s="4">
        <f t="shared" si="2"/>
        <v>26799.38213752799</v>
      </c>
      <c r="E16" s="5">
        <f t="shared" si="3"/>
        <v>29903.643901791653</v>
      </c>
      <c r="F16" s="6">
        <v>21736</v>
      </c>
      <c r="G16" s="7">
        <f t="shared" si="4"/>
        <v>22822.8</v>
      </c>
      <c r="H16" s="7">
        <f t="shared" si="5"/>
        <v>23165.141999999996</v>
      </c>
      <c r="I16" s="7">
        <f t="shared" si="6"/>
        <v>24786.701939999995</v>
      </c>
      <c r="J16" s="7">
        <f t="shared" si="7"/>
        <v>24786.701939999995</v>
      </c>
      <c r="K16" s="7">
        <f t="shared" si="8"/>
        <v>25282.435978799993</v>
      </c>
      <c r="L16" s="7">
        <f t="shared" si="9"/>
        <v>26799.38213752799</v>
      </c>
      <c r="M16" s="7">
        <f t="shared" si="10"/>
        <v>26799.38213752799</v>
      </c>
      <c r="N16" s="7">
        <f t="shared" si="10"/>
        <v>26799.38213752799</v>
      </c>
      <c r="O16" s="7">
        <f t="shared" si="11"/>
        <v>27603.363601653833</v>
      </c>
      <c r="P16" s="7">
        <f t="shared" si="12"/>
        <v>27603.363601653833</v>
      </c>
      <c r="Q16" s="4">
        <f t="shared" si="13"/>
        <v>34504.20450206729</v>
      </c>
      <c r="R16" s="7">
        <f t="shared" si="14"/>
        <v>312688.8599767589</v>
      </c>
      <c r="S16" s="8">
        <f t="shared" si="15"/>
        <v>26057.40499806324</v>
      </c>
    </row>
    <row r="17" spans="1:19" ht="17.25" customHeight="1">
      <c r="A17" s="2" t="s">
        <v>30</v>
      </c>
      <c r="B17" s="3">
        <f t="shared" si="0"/>
        <v>18614.529083333335</v>
      </c>
      <c r="C17" s="4">
        <f t="shared" si="1"/>
        <v>20574.794776550003</v>
      </c>
      <c r="D17" s="4">
        <f t="shared" si="2"/>
        <v>22098.147131529007</v>
      </c>
      <c r="E17" s="5">
        <f t="shared" si="3"/>
        <v>24657.84917426445</v>
      </c>
      <c r="F17" s="6">
        <v>17923</v>
      </c>
      <c r="G17" s="7">
        <f t="shared" si="4"/>
        <v>18819.15</v>
      </c>
      <c r="H17" s="7">
        <f t="shared" si="5"/>
        <v>19101.437250000003</v>
      </c>
      <c r="I17" s="7">
        <f t="shared" si="6"/>
        <v>20438.537857500003</v>
      </c>
      <c r="J17" s="7">
        <f t="shared" si="7"/>
        <v>20438.537857500003</v>
      </c>
      <c r="K17" s="7">
        <f t="shared" si="8"/>
        <v>20847.308614650003</v>
      </c>
      <c r="L17" s="7">
        <f t="shared" si="9"/>
        <v>22098.147131529004</v>
      </c>
      <c r="M17" s="7">
        <f t="shared" si="10"/>
        <v>22098.147131529004</v>
      </c>
      <c r="N17" s="7">
        <f t="shared" si="10"/>
        <v>22098.147131529004</v>
      </c>
      <c r="O17" s="7">
        <f t="shared" si="11"/>
        <v>22761.091545474876</v>
      </c>
      <c r="P17" s="7">
        <f t="shared" si="12"/>
        <v>22761.091545474876</v>
      </c>
      <c r="Q17" s="4">
        <f t="shared" si="13"/>
        <v>28451.364431843595</v>
      </c>
      <c r="R17" s="7">
        <f t="shared" si="14"/>
        <v>257835.96049703038</v>
      </c>
      <c r="S17" s="8">
        <f t="shared" si="15"/>
        <v>21486.330041419198</v>
      </c>
    </row>
    <row r="18" spans="1:19" ht="27.75" customHeight="1">
      <c r="A18" s="9" t="s">
        <v>31</v>
      </c>
      <c r="B18" s="3">
        <f t="shared" si="0"/>
        <v>19141.090833333332</v>
      </c>
      <c r="C18" s="4">
        <f t="shared" si="1"/>
        <v>21156.807885499995</v>
      </c>
      <c r="D18" s="4">
        <f t="shared" si="2"/>
        <v>22723.25233688999</v>
      </c>
      <c r="E18" s="5">
        <f t="shared" si="3"/>
        <v>25355.362399246416</v>
      </c>
      <c r="F18" s="6">
        <v>18430</v>
      </c>
      <c r="G18" s="7">
        <f t="shared" si="4"/>
        <v>19351.5</v>
      </c>
      <c r="H18" s="7">
        <f t="shared" si="5"/>
        <v>19641.7725</v>
      </c>
      <c r="I18" s="7">
        <f t="shared" si="6"/>
        <v>21016.696574999998</v>
      </c>
      <c r="J18" s="7">
        <f t="shared" si="7"/>
        <v>21016.696574999998</v>
      </c>
      <c r="K18" s="7">
        <f t="shared" si="8"/>
        <v>21437.030506499996</v>
      </c>
      <c r="L18" s="7">
        <f t="shared" si="9"/>
        <v>22723.252336889993</v>
      </c>
      <c r="M18" s="7">
        <f t="shared" si="10"/>
        <v>22723.252336889993</v>
      </c>
      <c r="N18" s="7">
        <f t="shared" si="10"/>
        <v>22723.252336889993</v>
      </c>
      <c r="O18" s="7">
        <f t="shared" si="11"/>
        <v>23404.949906996695</v>
      </c>
      <c r="P18" s="7">
        <f t="shared" si="12"/>
        <v>23404.949906996695</v>
      </c>
      <c r="Q18" s="4">
        <f t="shared" si="13"/>
        <v>29256.187383745866</v>
      </c>
      <c r="R18" s="7">
        <f t="shared" si="14"/>
        <v>265129.5403649092</v>
      </c>
      <c r="S18" s="8">
        <f t="shared" si="15"/>
        <v>22094.128363742435</v>
      </c>
    </row>
    <row r="19" spans="1:19" ht="27.75" customHeight="1">
      <c r="A19" s="9" t="s">
        <v>32</v>
      </c>
      <c r="B19" s="3">
        <f t="shared" si="0"/>
        <v>18630.10783333333</v>
      </c>
      <c r="C19" s="4">
        <f t="shared" si="1"/>
        <v>20592.014099300002</v>
      </c>
      <c r="D19" s="4">
        <f t="shared" si="2"/>
        <v>22116.641368374007</v>
      </c>
      <c r="E19" s="5">
        <f t="shared" si="3"/>
        <v>24678.485660210663</v>
      </c>
      <c r="F19" s="6">
        <v>17938</v>
      </c>
      <c r="G19" s="7">
        <f t="shared" si="4"/>
        <v>18834.9</v>
      </c>
      <c r="H19" s="7">
        <f t="shared" si="5"/>
        <v>19117.4235</v>
      </c>
      <c r="I19" s="7">
        <f t="shared" si="6"/>
        <v>20455.643145000002</v>
      </c>
      <c r="J19" s="7">
        <f t="shared" si="7"/>
        <v>20455.643145000002</v>
      </c>
      <c r="K19" s="7">
        <f t="shared" si="8"/>
        <v>20864.756007900003</v>
      </c>
      <c r="L19" s="7">
        <f t="shared" si="9"/>
        <v>22116.641368374007</v>
      </c>
      <c r="M19" s="7">
        <f t="shared" si="10"/>
        <v>22116.641368374007</v>
      </c>
      <c r="N19" s="7">
        <f t="shared" si="10"/>
        <v>22116.641368374007</v>
      </c>
      <c r="O19" s="7">
        <f t="shared" si="11"/>
        <v>22780.140609425227</v>
      </c>
      <c r="P19" s="7">
        <f t="shared" si="12"/>
        <v>22780.140609425227</v>
      </c>
      <c r="Q19" s="4">
        <f t="shared" si="13"/>
        <v>28475.175761781535</v>
      </c>
      <c r="R19" s="7">
        <f t="shared" si="14"/>
        <v>258051.746883654</v>
      </c>
      <c r="S19" s="8">
        <f t="shared" si="15"/>
        <v>21504.3122403045</v>
      </c>
    </row>
    <row r="20" spans="1:19" ht="24" customHeight="1">
      <c r="A20" s="9" t="s">
        <v>33</v>
      </c>
      <c r="B20" s="3">
        <f t="shared" si="0"/>
        <v>21424.935583333336</v>
      </c>
      <c r="C20" s="4">
        <f t="shared" si="1"/>
        <v>23681.160600650004</v>
      </c>
      <c r="D20" s="4">
        <f t="shared" si="2"/>
        <v>25434.507458367003</v>
      </c>
      <c r="E20" s="5">
        <f t="shared" si="3"/>
        <v>28380.671238961182</v>
      </c>
      <c r="F20" s="6">
        <v>20629</v>
      </c>
      <c r="G20" s="7">
        <f t="shared" si="4"/>
        <v>21660.45</v>
      </c>
      <c r="H20" s="7">
        <f t="shared" si="5"/>
        <v>21985.356750000003</v>
      </c>
      <c r="I20" s="7">
        <f t="shared" si="6"/>
        <v>23524.331722500003</v>
      </c>
      <c r="J20" s="7">
        <f t="shared" si="7"/>
        <v>23524.331722500003</v>
      </c>
      <c r="K20" s="7">
        <f t="shared" si="8"/>
        <v>23994.818356950003</v>
      </c>
      <c r="L20" s="7">
        <f t="shared" si="9"/>
        <v>25434.507458367003</v>
      </c>
      <c r="M20" s="7">
        <f t="shared" si="10"/>
        <v>25434.507458367003</v>
      </c>
      <c r="N20" s="7">
        <f t="shared" si="10"/>
        <v>25434.507458367003</v>
      </c>
      <c r="O20" s="7">
        <f t="shared" si="11"/>
        <v>26197.542682118015</v>
      </c>
      <c r="P20" s="7">
        <f t="shared" si="12"/>
        <v>26197.542682118015</v>
      </c>
      <c r="Q20" s="4">
        <f t="shared" si="13"/>
        <v>32746.928352647516</v>
      </c>
      <c r="R20" s="7">
        <f t="shared" si="14"/>
        <v>296763.82464393455</v>
      </c>
      <c r="S20" s="8">
        <f t="shared" si="15"/>
        <v>24730.31872032788</v>
      </c>
    </row>
    <row r="21" spans="1:19" ht="13.5" thickBot="1">
      <c r="A21" s="10" t="s">
        <v>34</v>
      </c>
      <c r="B21" s="11">
        <f t="shared" si="0"/>
        <v>20079.970166666666</v>
      </c>
      <c r="C21" s="12">
        <f t="shared" si="1"/>
        <v>22194.5590699</v>
      </c>
      <c r="D21" s="12">
        <f t="shared" si="2"/>
        <v>23837.838344082</v>
      </c>
      <c r="E21" s="13">
        <f t="shared" si="3"/>
        <v>26599.054618938168</v>
      </c>
      <c r="F21" s="14">
        <v>19334</v>
      </c>
      <c r="G21" s="7">
        <f t="shared" si="4"/>
        <v>20300.7</v>
      </c>
      <c r="H21" s="7">
        <f t="shared" si="5"/>
        <v>20605.2105</v>
      </c>
      <c r="I21" s="7">
        <f t="shared" si="6"/>
        <v>22047.575235</v>
      </c>
      <c r="J21" s="7">
        <f t="shared" si="7"/>
        <v>22047.575235</v>
      </c>
      <c r="K21" s="7">
        <f t="shared" si="8"/>
        <v>22488.5267397</v>
      </c>
      <c r="L21" s="7">
        <f t="shared" si="9"/>
        <v>23837.838344082</v>
      </c>
      <c r="M21" s="7">
        <f t="shared" si="10"/>
        <v>23837.838344082</v>
      </c>
      <c r="N21" s="7">
        <f t="shared" si="10"/>
        <v>23837.838344082</v>
      </c>
      <c r="O21" s="7">
        <f t="shared" si="11"/>
        <v>24552.97349440446</v>
      </c>
      <c r="P21" s="7">
        <f t="shared" si="12"/>
        <v>24552.97349440446</v>
      </c>
      <c r="Q21" s="4">
        <f t="shared" si="13"/>
        <v>30691.216868005577</v>
      </c>
      <c r="R21" s="7">
        <f t="shared" si="14"/>
        <v>278134.2665987605</v>
      </c>
      <c r="S21" s="8">
        <f t="shared" si="15"/>
        <v>23177.855549896707</v>
      </c>
    </row>
  </sheetData>
  <sheetProtection/>
  <mergeCells count="20">
    <mergeCell ref="B3:B6"/>
    <mergeCell ref="C3:C6"/>
    <mergeCell ref="D3:D6"/>
    <mergeCell ref="E3:E6"/>
    <mergeCell ref="O3:O6"/>
    <mergeCell ref="P3:P6"/>
    <mergeCell ref="H3:H6"/>
    <mergeCell ref="I3:I6"/>
    <mergeCell ref="J3:J6"/>
    <mergeCell ref="K3:K6"/>
    <mergeCell ref="R3:R6"/>
    <mergeCell ref="S3:S6"/>
    <mergeCell ref="A1:Q1"/>
    <mergeCell ref="A3:A6"/>
    <mergeCell ref="F3:F6"/>
    <mergeCell ref="L3:L6"/>
    <mergeCell ref="M3:M6"/>
    <mergeCell ref="N3:N6"/>
    <mergeCell ref="Q3:Q6"/>
    <mergeCell ref="G3:G6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Софья</cp:lastModifiedBy>
  <dcterms:created xsi:type="dcterms:W3CDTF">2013-02-20T08:12:24Z</dcterms:created>
  <dcterms:modified xsi:type="dcterms:W3CDTF">2013-02-21T10:48:02Z</dcterms:modified>
  <cp:category/>
  <cp:version/>
  <cp:contentType/>
  <cp:contentStatus/>
</cp:coreProperties>
</file>