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3"/>
  </bookViews>
  <sheets>
    <sheet name="8 кл" sheetId="1" r:id="rId1"/>
    <sheet name="5 кл" sheetId="2" r:id="rId2"/>
    <sheet name="6 кл" sheetId="3" r:id="rId3"/>
    <sheet name="1-4" sheetId="4" r:id="rId4"/>
  </sheets>
  <definedNames/>
  <calcPr fullCalcOnLoad="1"/>
</workbook>
</file>

<file path=xl/sharedStrings.xml><?xml version="1.0" encoding="utf-8"?>
<sst xmlns="http://schemas.openxmlformats.org/spreadsheetml/2006/main" count="317" uniqueCount="117">
  <si>
    <t>Образовательные области</t>
  </si>
  <si>
    <t>Учебные предметы</t>
  </si>
  <si>
    <t>Обязательная часть</t>
  </si>
  <si>
    <t>Русский язык и литература</t>
  </si>
  <si>
    <t>Русский язык</t>
  </si>
  <si>
    <t xml:space="preserve">Литература </t>
  </si>
  <si>
    <t>Родной язык и родная литература</t>
  </si>
  <si>
    <t>Родной язык</t>
  </si>
  <si>
    <t>Родная литература</t>
  </si>
  <si>
    <t>Иностранные языки</t>
  </si>
  <si>
    <t>Иностранный язык (английский)</t>
  </si>
  <si>
    <t>Математика и информатика</t>
  </si>
  <si>
    <t>Математика</t>
  </si>
  <si>
    <t>Алгебра</t>
  </si>
  <si>
    <t>Геометрия</t>
  </si>
  <si>
    <t>Информатика</t>
  </si>
  <si>
    <t>Общественно-научные предметы</t>
  </si>
  <si>
    <t>История России. Всеобщая история</t>
  </si>
  <si>
    <t>Обществознание</t>
  </si>
  <si>
    <t>География</t>
  </si>
  <si>
    <t>Естественно-научные предметы</t>
  </si>
  <si>
    <t>Физика</t>
  </si>
  <si>
    <t>Биология</t>
  </si>
  <si>
    <t>Химия</t>
  </si>
  <si>
    <t>Искусство</t>
  </si>
  <si>
    <t>Изобразительное искусство</t>
  </si>
  <si>
    <t xml:space="preserve">Музыка </t>
  </si>
  <si>
    <t>Технология</t>
  </si>
  <si>
    <t>Физическая культура и Основы безопасности жизнедеятельности</t>
  </si>
  <si>
    <t>Физическая культура</t>
  </si>
  <si>
    <t>Основы безопасности жизнедеятельности</t>
  </si>
  <si>
    <t>Основы духовно-нравственной культуры народов России</t>
  </si>
  <si>
    <t xml:space="preserve">Основы духовно-нравственной культуры народов России </t>
  </si>
  <si>
    <t>Итого:</t>
  </si>
  <si>
    <t>Часть, формируемая участниками образовательных отношений</t>
  </si>
  <si>
    <t xml:space="preserve">Алгебра </t>
  </si>
  <si>
    <t>Литература</t>
  </si>
  <si>
    <t>5 класс</t>
  </si>
  <si>
    <t>2015-2016</t>
  </si>
  <si>
    <t>6 класс</t>
  </si>
  <si>
    <t>2016-2017</t>
  </si>
  <si>
    <t>7 класс</t>
  </si>
  <si>
    <t>2017-2018</t>
  </si>
  <si>
    <t>8 класс</t>
  </si>
  <si>
    <t>2018-2019</t>
  </si>
  <si>
    <t>9 класс</t>
  </si>
  <si>
    <t>2019-2020</t>
  </si>
  <si>
    <t>всего</t>
  </si>
  <si>
    <t>2015-2020</t>
  </si>
  <si>
    <t>Второй иностранный язык (французский)</t>
  </si>
  <si>
    <t>Недельный учебный план для 8-х классов, для обучающихся по ФГОС (5-и дневная рабочая неделя)</t>
  </si>
  <si>
    <t xml:space="preserve">Обществознание </t>
  </si>
  <si>
    <t>Недельный учебный план для 5-х классов, для обучающихся по ФГОС (5-и дневная рабочая неделя)</t>
  </si>
  <si>
    <t>2020-2021</t>
  </si>
  <si>
    <t>2021-2022</t>
  </si>
  <si>
    <t>2022-2023</t>
  </si>
  <si>
    <t>2018-2023</t>
  </si>
  <si>
    <t>Недельный учебный план для 6-х классов, для обучающихся по ФГОС (5-и дневная рабочая неделя)</t>
  </si>
  <si>
    <t>2017-2022</t>
  </si>
  <si>
    <t>Предметные области</t>
  </si>
  <si>
    <t>спортивно-оздоровительное</t>
  </si>
  <si>
    <t>общекультурное</t>
  </si>
  <si>
    <t>общеинтеллектуальное</t>
  </si>
  <si>
    <t>духовно-нравственное</t>
  </si>
  <si>
    <t>Социальное</t>
  </si>
  <si>
    <t>направление</t>
  </si>
  <si>
    <t>Курсы внеурочной деятельности</t>
  </si>
  <si>
    <t xml:space="preserve"> </t>
  </si>
  <si>
    <t>1 класс</t>
  </si>
  <si>
    <t>2 класс</t>
  </si>
  <si>
    <t>4  класс</t>
  </si>
  <si>
    <t xml:space="preserve"> Русский язык и литературное чтение</t>
  </si>
  <si>
    <t>Литературное чтение</t>
  </si>
  <si>
    <t>Родной язык и литературное чтение на родном языке</t>
  </si>
  <si>
    <t>Литературное чтение на родном языке</t>
  </si>
  <si>
    <t>Иностранный язык</t>
  </si>
  <si>
    <t>-</t>
  </si>
  <si>
    <t>Обществознание и естествознание</t>
  </si>
  <si>
    <t xml:space="preserve">Окружающий мир </t>
  </si>
  <si>
    <t>Основы религиозных культур и светской этики</t>
  </si>
  <si>
    <t>Музыка</t>
  </si>
  <si>
    <t>Часть, формируемая участниками образовательного процесса</t>
  </si>
  <si>
    <t>Русский язык и литературное чтение</t>
  </si>
  <si>
    <t xml:space="preserve">Математика </t>
  </si>
  <si>
    <t xml:space="preserve">Информатика </t>
  </si>
  <si>
    <t xml:space="preserve">всего </t>
  </si>
  <si>
    <r>
      <t>3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класс</t>
    </r>
  </si>
  <si>
    <t>"Тропинка здоровья"</t>
  </si>
  <si>
    <t>"Здоровячок"</t>
  </si>
  <si>
    <t>"Театр и дети""</t>
  </si>
  <si>
    <t>"Рукоделочка"</t>
  </si>
  <si>
    <t>"Школа вежливых наук"</t>
  </si>
  <si>
    <t>«Путешествие в волшебную страну»</t>
  </si>
  <si>
    <t>"Радуга детства"</t>
  </si>
  <si>
    <t>"Волшебный мир оригами"</t>
  </si>
  <si>
    <t>"Школа добрых дел"</t>
  </si>
  <si>
    <t>План внеурочной деятельности 1-4 классы</t>
  </si>
  <si>
    <t>"В стране знаек"</t>
  </si>
  <si>
    <t>1а</t>
  </si>
  <si>
    <t>1б</t>
  </si>
  <si>
    <t>2а</t>
  </si>
  <si>
    <t>2б</t>
  </si>
  <si>
    <t>3а</t>
  </si>
  <si>
    <t>3б</t>
  </si>
  <si>
    <t>4а</t>
  </si>
  <si>
    <t>4б</t>
  </si>
  <si>
    <t>1(33)</t>
  </si>
  <si>
    <t>1(34)</t>
  </si>
  <si>
    <t>класс/часы</t>
  </si>
  <si>
    <t>"Утверждаю"</t>
  </si>
  <si>
    <t>директор МБОУ СОШ с. Крутое</t>
  </si>
  <si>
    <t xml:space="preserve">                               Селянина О. В.</t>
  </si>
  <si>
    <t xml:space="preserve">                                                                              </t>
  </si>
  <si>
    <t xml:space="preserve">Учебный план для обучающихся 1-4 классов МБОУ СОШ с. Крутое </t>
  </si>
  <si>
    <t>на 2019-2020 учебный год</t>
  </si>
  <si>
    <t>Количество учебных занятий за 4 года обучения не может составлять менее 2904 и более 3345ч. (Приказ №373 от 06.10.2009г в ред. От 31.08.2015г. "О внесении изменений в ФГОСНОО"</t>
  </si>
  <si>
    <t>Приказ №154 от30.08.2019г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</si>
</sst>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 indent="1"/>
    </xf>
    <xf numFmtId="0" fontId="48" fillId="0" borderId="10" xfId="0" applyFont="1" applyBorder="1" applyAlignment="1">
      <alignment horizontal="left" wrapText="1" indent="2"/>
    </xf>
    <xf numFmtId="0" fontId="0" fillId="33" borderId="10" xfId="0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48" fillId="34" borderId="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 inden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9" fillId="0" borderId="16" xfId="0" applyFont="1" applyBorder="1" applyAlignment="1">
      <alignment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49" fillId="0" borderId="1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6" xfId="0" applyFont="1" applyBorder="1" applyAlignment="1">
      <alignment horizontal="left" wrapText="1" inden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3" xfId="0" applyFont="1" applyBorder="1" applyAlignment="1">
      <alignment horizontal="center" wrapText="1"/>
    </xf>
    <xf numFmtId="0" fontId="51" fillId="0" borderId="23" xfId="0" applyFont="1" applyBorder="1" applyAlignment="1">
      <alignment wrapText="1"/>
    </xf>
    <xf numFmtId="0" fontId="49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50" fillId="0" borderId="23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52" fillId="0" borderId="24" xfId="0" applyFont="1" applyBorder="1" applyAlignment="1">
      <alignment horizontal="center" wrapText="1"/>
    </xf>
    <xf numFmtId="0" fontId="50" fillId="0" borderId="16" xfId="0" applyFont="1" applyBorder="1" applyAlignment="1">
      <alignment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 wrapText="1" indent="1"/>
    </xf>
    <xf numFmtId="0" fontId="49" fillId="0" borderId="27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49" fillId="0" borderId="10" xfId="0" applyFont="1" applyFill="1" applyBorder="1" applyAlignment="1">
      <alignment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0" fontId="50" fillId="0" borderId="0" xfId="0" applyFont="1" applyAlignment="1">
      <alignment vertical="top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Alignment="1">
      <alignment wrapText="1"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28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top"/>
    </xf>
    <xf numFmtId="0" fontId="47" fillId="0" borderId="28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55" fillId="0" borderId="13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8" fillId="0" borderId="27" xfId="0" applyFont="1" applyBorder="1" applyAlignment="1">
      <alignment horizontal="left"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27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6" xfId="0" applyFont="1" applyBorder="1" applyAlignment="1">
      <alignment wrapText="1"/>
    </xf>
    <xf numFmtId="0" fontId="49" fillId="0" borderId="29" xfId="0" applyFont="1" applyBorder="1" applyAlignment="1">
      <alignment wrapText="1"/>
    </xf>
    <xf numFmtId="0" fontId="49" fillId="0" borderId="30" xfId="0" applyFont="1" applyBorder="1" applyAlignment="1">
      <alignment wrapText="1"/>
    </xf>
    <xf numFmtId="0" fontId="50" fillId="0" borderId="31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33" xfId="0" applyFont="1" applyBorder="1" applyAlignment="1">
      <alignment vertical="top" wrapText="1"/>
    </xf>
    <xf numFmtId="0" fontId="49" fillId="0" borderId="34" xfId="0" applyFont="1" applyBorder="1" applyAlignment="1">
      <alignment vertical="top" wrapText="1"/>
    </xf>
    <xf numFmtId="0" fontId="49" fillId="0" borderId="35" xfId="0" applyFont="1" applyBorder="1" applyAlignment="1">
      <alignment horizontal="left" wrapText="1" indent="1"/>
    </xf>
    <xf numFmtId="0" fontId="49" fillId="0" borderId="36" xfId="0" applyFont="1" applyBorder="1" applyAlignment="1">
      <alignment horizontal="left" wrapText="1" inden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7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49" fillId="0" borderId="16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41" xfId="0" applyFont="1" applyBorder="1" applyAlignment="1">
      <alignment wrapText="1"/>
    </xf>
    <xf numFmtId="0" fontId="49" fillId="0" borderId="31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1" sqref="A1:N43"/>
    </sheetView>
  </sheetViews>
  <sheetFormatPr defaultColWidth="9.140625" defaultRowHeight="15"/>
  <cols>
    <col min="1" max="1" width="17.7109375" style="0" customWidth="1"/>
    <col min="2" max="2" width="20.7109375" style="0" customWidth="1"/>
    <col min="3" max="3" width="5.28125" style="0" customWidth="1"/>
    <col min="4" max="4" width="5.57421875" style="0" bestFit="1" customWidth="1"/>
    <col min="5" max="5" width="6.140625" style="0" customWidth="1"/>
    <col min="6" max="6" width="5.57421875" style="0" bestFit="1" customWidth="1"/>
    <col min="7" max="7" width="4.8515625" style="0" customWidth="1"/>
    <col min="8" max="8" width="5.57421875" style="0" bestFit="1" customWidth="1"/>
    <col min="9" max="9" width="5.140625" style="0" customWidth="1"/>
    <col min="10" max="10" width="6.140625" style="0" customWidth="1"/>
    <col min="11" max="11" width="5.00390625" style="0" customWidth="1"/>
    <col min="12" max="12" width="5.57421875" style="0" bestFit="1" customWidth="1"/>
    <col min="13" max="13" width="4.8515625" style="0" customWidth="1"/>
    <col min="14" max="14" width="5.00390625" style="0" bestFit="1" customWidth="1"/>
  </cols>
  <sheetData>
    <row r="1" spans="1:14" ht="15.75">
      <c r="A1" s="118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15">
      <c r="A2" s="100" t="s">
        <v>0</v>
      </c>
      <c r="B2" s="94" t="s">
        <v>1</v>
      </c>
      <c r="C2" s="108" t="s">
        <v>37</v>
      </c>
      <c r="D2" s="108"/>
      <c r="E2" s="108" t="s">
        <v>39</v>
      </c>
      <c r="F2" s="108"/>
      <c r="G2" s="108" t="s">
        <v>41</v>
      </c>
      <c r="H2" s="108"/>
      <c r="I2" s="109" t="s">
        <v>43</v>
      </c>
      <c r="J2" s="109"/>
      <c r="K2" s="108" t="s">
        <v>45</v>
      </c>
      <c r="L2" s="108"/>
      <c r="M2" s="114" t="s">
        <v>47</v>
      </c>
      <c r="N2" s="114"/>
    </row>
    <row r="3" spans="1:14" ht="15">
      <c r="A3" s="102"/>
      <c r="B3" s="95"/>
      <c r="C3" s="108" t="s">
        <v>38</v>
      </c>
      <c r="D3" s="108"/>
      <c r="E3" s="108" t="s">
        <v>40</v>
      </c>
      <c r="F3" s="108"/>
      <c r="G3" s="108" t="s">
        <v>42</v>
      </c>
      <c r="H3" s="108"/>
      <c r="I3" s="109" t="s">
        <v>44</v>
      </c>
      <c r="J3" s="109"/>
      <c r="K3" s="108" t="s">
        <v>46</v>
      </c>
      <c r="L3" s="108"/>
      <c r="M3" s="114" t="s">
        <v>48</v>
      </c>
      <c r="N3" s="114"/>
    </row>
    <row r="4" spans="1:14" ht="15">
      <c r="A4" s="115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1:14" ht="15">
      <c r="A5" s="112" t="s">
        <v>3</v>
      </c>
      <c r="B5" s="2" t="s">
        <v>4</v>
      </c>
      <c r="C5" s="8">
        <v>2.75</v>
      </c>
      <c r="D5" s="8">
        <f>C5*35</f>
        <v>96.25</v>
      </c>
      <c r="E5" s="8">
        <v>2.75</v>
      </c>
      <c r="F5" s="8">
        <f>E5*35</f>
        <v>96.25</v>
      </c>
      <c r="G5" s="8">
        <v>1.75</v>
      </c>
      <c r="H5" s="8">
        <f>G5*35</f>
        <v>61.25</v>
      </c>
      <c r="I5" s="7">
        <v>0.75</v>
      </c>
      <c r="J5" s="7">
        <f aca="true" t="shared" si="0" ref="J5:J10">I5*34</f>
        <v>25.5</v>
      </c>
      <c r="K5" s="8">
        <v>0.75</v>
      </c>
      <c r="L5" s="8">
        <f>K5*34</f>
        <v>25.5</v>
      </c>
      <c r="M5" s="6">
        <f>C5+E5+G5+I5+K5</f>
        <v>8.75</v>
      </c>
      <c r="N5" s="6">
        <f>D5+F5+H5+J5+L5</f>
        <v>304.75</v>
      </c>
    </row>
    <row r="6" spans="1:14" ht="15">
      <c r="A6" s="112"/>
      <c r="B6" s="2" t="s">
        <v>5</v>
      </c>
      <c r="C6" s="8">
        <v>1.75</v>
      </c>
      <c r="D6" s="8">
        <f aca="true" t="shared" si="1" ref="D6:D43">C6*35</f>
        <v>61.25</v>
      </c>
      <c r="E6" s="8">
        <v>1.75</v>
      </c>
      <c r="F6" s="8">
        <f>E6*35</f>
        <v>61.25</v>
      </c>
      <c r="G6" s="8">
        <v>1.75</v>
      </c>
      <c r="H6" s="29">
        <f>G6*35</f>
        <v>61.25</v>
      </c>
      <c r="I6" s="7">
        <v>1.75</v>
      </c>
      <c r="J6" s="7">
        <f t="shared" si="0"/>
        <v>59.5</v>
      </c>
      <c r="K6" s="8">
        <v>2.75</v>
      </c>
      <c r="L6" s="8">
        <f aca="true" t="shared" si="2" ref="L6:L38">K6*34</f>
        <v>93.5</v>
      </c>
      <c r="M6" s="6">
        <f aca="true" t="shared" si="3" ref="M6:N43">C6+E6+G6+I6+K6</f>
        <v>9.75</v>
      </c>
      <c r="N6" s="6">
        <f t="shared" si="3"/>
        <v>336.75</v>
      </c>
    </row>
    <row r="7" spans="1:14" ht="15">
      <c r="A7" s="112" t="s">
        <v>6</v>
      </c>
      <c r="B7" s="2" t="s">
        <v>7</v>
      </c>
      <c r="C7" s="8">
        <v>0.25</v>
      </c>
      <c r="D7" s="32">
        <f t="shared" si="1"/>
        <v>8.75</v>
      </c>
      <c r="E7" s="8">
        <v>0.25</v>
      </c>
      <c r="F7" s="32">
        <f>E7*35</f>
        <v>8.75</v>
      </c>
      <c r="G7" s="32">
        <v>0.25</v>
      </c>
      <c r="H7" s="32">
        <f>G7*35</f>
        <v>8.75</v>
      </c>
      <c r="I7" s="16">
        <v>0.25</v>
      </c>
      <c r="J7" s="33">
        <f t="shared" si="0"/>
        <v>8.5</v>
      </c>
      <c r="K7" s="32">
        <v>0.25</v>
      </c>
      <c r="L7" s="32">
        <f t="shared" si="2"/>
        <v>8.5</v>
      </c>
      <c r="M7" s="34">
        <f t="shared" si="3"/>
        <v>1.25</v>
      </c>
      <c r="N7" s="34">
        <f t="shared" si="3"/>
        <v>43.25</v>
      </c>
    </row>
    <row r="8" spans="1:14" ht="15">
      <c r="A8" s="112"/>
      <c r="B8" s="2" t="s">
        <v>8</v>
      </c>
      <c r="C8" s="8">
        <v>0.25</v>
      </c>
      <c r="D8" s="32">
        <f t="shared" si="1"/>
        <v>8.75</v>
      </c>
      <c r="E8" s="8">
        <v>0.25</v>
      </c>
      <c r="F8" s="32">
        <f>E8*35</f>
        <v>8.75</v>
      </c>
      <c r="G8" s="32">
        <v>0.25</v>
      </c>
      <c r="H8" s="32">
        <f>G8*35</f>
        <v>8.75</v>
      </c>
      <c r="I8" s="16">
        <v>0.25</v>
      </c>
      <c r="J8" s="33">
        <f t="shared" si="0"/>
        <v>8.5</v>
      </c>
      <c r="K8" s="32">
        <v>0.25</v>
      </c>
      <c r="L8" s="32">
        <f t="shared" si="2"/>
        <v>8.5</v>
      </c>
      <c r="M8" s="34">
        <f t="shared" si="3"/>
        <v>1.25</v>
      </c>
      <c r="N8" s="34">
        <f t="shared" si="3"/>
        <v>43.25</v>
      </c>
    </row>
    <row r="9" spans="1:14" ht="30">
      <c r="A9" s="100" t="s">
        <v>9</v>
      </c>
      <c r="B9" s="2" t="s">
        <v>10</v>
      </c>
      <c r="C9" s="8">
        <v>3</v>
      </c>
      <c r="D9" s="8">
        <f t="shared" si="1"/>
        <v>105</v>
      </c>
      <c r="E9" s="8">
        <v>3</v>
      </c>
      <c r="F9" s="8">
        <f>E9*35</f>
        <v>105</v>
      </c>
      <c r="G9" s="8">
        <v>3</v>
      </c>
      <c r="H9" s="8">
        <f aca="true" t="shared" si="4" ref="H9:H40">G9*35</f>
        <v>105</v>
      </c>
      <c r="I9" s="7">
        <v>3</v>
      </c>
      <c r="J9" s="7">
        <f t="shared" si="0"/>
        <v>102</v>
      </c>
      <c r="K9" s="8">
        <v>3</v>
      </c>
      <c r="L9" s="8">
        <f t="shared" si="2"/>
        <v>102</v>
      </c>
      <c r="M9" s="6">
        <f t="shared" si="3"/>
        <v>15</v>
      </c>
      <c r="N9" s="6">
        <f t="shared" si="3"/>
        <v>519</v>
      </c>
    </row>
    <row r="10" spans="1:14" ht="15">
      <c r="A10" s="101"/>
      <c r="B10" s="113" t="s">
        <v>49</v>
      </c>
      <c r="C10" s="108"/>
      <c r="D10" s="108"/>
      <c r="E10" s="108"/>
      <c r="F10" s="108"/>
      <c r="G10" s="108"/>
      <c r="H10" s="108"/>
      <c r="I10" s="109">
        <v>1</v>
      </c>
      <c r="J10" s="109">
        <f t="shared" si="0"/>
        <v>34</v>
      </c>
      <c r="K10" s="108">
        <v>2</v>
      </c>
      <c r="L10" s="92">
        <f t="shared" si="2"/>
        <v>68</v>
      </c>
      <c r="M10" s="90">
        <f t="shared" si="3"/>
        <v>3</v>
      </c>
      <c r="N10" s="90">
        <f t="shared" si="3"/>
        <v>102</v>
      </c>
    </row>
    <row r="11" spans="1:14" ht="15">
      <c r="A11" s="102"/>
      <c r="B11" s="113"/>
      <c r="C11" s="108"/>
      <c r="D11" s="108"/>
      <c r="E11" s="108"/>
      <c r="F11" s="108"/>
      <c r="G11" s="108"/>
      <c r="H11" s="108"/>
      <c r="I11" s="109"/>
      <c r="J11" s="109"/>
      <c r="K11" s="108"/>
      <c r="L11" s="93"/>
      <c r="M11" s="91"/>
      <c r="N11" s="91"/>
    </row>
    <row r="12" spans="1:14" ht="15">
      <c r="A12" s="100" t="s">
        <v>11</v>
      </c>
      <c r="B12" s="2" t="s">
        <v>12</v>
      </c>
      <c r="C12" s="8">
        <v>5</v>
      </c>
      <c r="D12" s="8">
        <f t="shared" si="1"/>
        <v>175</v>
      </c>
      <c r="E12" s="8">
        <v>5</v>
      </c>
      <c r="F12" s="8">
        <f>E12*35</f>
        <v>175</v>
      </c>
      <c r="G12" s="4"/>
      <c r="H12" s="8"/>
      <c r="I12" s="7"/>
      <c r="J12" s="7"/>
      <c r="K12" s="8"/>
      <c r="L12" s="8"/>
      <c r="M12" s="6">
        <f t="shared" si="3"/>
        <v>10</v>
      </c>
      <c r="N12" s="6">
        <f t="shared" si="3"/>
        <v>350</v>
      </c>
    </row>
    <row r="13" spans="1:14" ht="15">
      <c r="A13" s="101"/>
      <c r="B13" s="2" t="s">
        <v>13</v>
      </c>
      <c r="C13" s="8"/>
      <c r="D13" s="8"/>
      <c r="E13" s="8"/>
      <c r="F13" s="8"/>
      <c r="G13" s="8">
        <v>3</v>
      </c>
      <c r="H13" s="8">
        <f t="shared" si="4"/>
        <v>105</v>
      </c>
      <c r="I13" s="7">
        <v>3</v>
      </c>
      <c r="J13" s="7">
        <f>I13*34</f>
        <v>102</v>
      </c>
      <c r="K13" s="8">
        <v>3</v>
      </c>
      <c r="L13" s="8">
        <f t="shared" si="2"/>
        <v>102</v>
      </c>
      <c r="M13" s="6">
        <f t="shared" si="3"/>
        <v>9</v>
      </c>
      <c r="N13" s="6">
        <f t="shared" si="3"/>
        <v>309</v>
      </c>
    </row>
    <row r="14" spans="1:14" ht="15">
      <c r="A14" s="101"/>
      <c r="B14" s="2" t="s">
        <v>14</v>
      </c>
      <c r="C14" s="8"/>
      <c r="D14" s="8"/>
      <c r="E14" s="8"/>
      <c r="F14" s="8"/>
      <c r="G14" s="8">
        <v>2</v>
      </c>
      <c r="H14" s="8">
        <f t="shared" si="4"/>
        <v>70</v>
      </c>
      <c r="I14" s="7">
        <v>2</v>
      </c>
      <c r="J14" s="7">
        <f>I14*34</f>
        <v>68</v>
      </c>
      <c r="K14" s="8">
        <v>2</v>
      </c>
      <c r="L14" s="8">
        <f t="shared" si="2"/>
        <v>68</v>
      </c>
      <c r="M14" s="6">
        <f t="shared" si="3"/>
        <v>6</v>
      </c>
      <c r="N14" s="6">
        <f t="shared" si="3"/>
        <v>206</v>
      </c>
    </row>
    <row r="15" spans="1:14" ht="15">
      <c r="A15" s="102"/>
      <c r="B15" s="2" t="s">
        <v>15</v>
      </c>
      <c r="C15" s="8"/>
      <c r="D15" s="8"/>
      <c r="E15" s="8">
        <v>0.5</v>
      </c>
      <c r="F15" s="8">
        <f>E15*35</f>
        <v>17.5</v>
      </c>
      <c r="G15" s="8">
        <v>0.5</v>
      </c>
      <c r="H15" s="8">
        <f t="shared" si="4"/>
        <v>17.5</v>
      </c>
      <c r="I15" s="7"/>
      <c r="J15" s="7"/>
      <c r="K15" s="8"/>
      <c r="L15" s="8"/>
      <c r="M15" s="6">
        <f t="shared" si="3"/>
        <v>1</v>
      </c>
      <c r="N15" s="6">
        <f t="shared" si="3"/>
        <v>35</v>
      </c>
    </row>
    <row r="16" spans="1:14" ht="30">
      <c r="A16" s="100" t="s">
        <v>16</v>
      </c>
      <c r="B16" s="2" t="s">
        <v>17</v>
      </c>
      <c r="C16" s="8">
        <v>2</v>
      </c>
      <c r="D16" s="8">
        <f t="shared" si="1"/>
        <v>70</v>
      </c>
      <c r="E16" s="8">
        <v>2</v>
      </c>
      <c r="F16" s="8">
        <f>E16*35</f>
        <v>70</v>
      </c>
      <c r="G16" s="8">
        <v>2</v>
      </c>
      <c r="H16" s="8">
        <f t="shared" si="4"/>
        <v>70</v>
      </c>
      <c r="I16" s="7">
        <v>2</v>
      </c>
      <c r="J16" s="7">
        <f>I16*34</f>
        <v>68</v>
      </c>
      <c r="K16" s="8">
        <v>3</v>
      </c>
      <c r="L16" s="8">
        <f t="shared" si="2"/>
        <v>102</v>
      </c>
      <c r="M16" s="6">
        <f t="shared" si="3"/>
        <v>11</v>
      </c>
      <c r="N16" s="6">
        <f t="shared" si="3"/>
        <v>380</v>
      </c>
    </row>
    <row r="17" spans="1:14" ht="15">
      <c r="A17" s="101"/>
      <c r="B17" s="3" t="s">
        <v>18</v>
      </c>
      <c r="C17" s="8"/>
      <c r="D17" s="8"/>
      <c r="E17" s="8">
        <v>0.5</v>
      </c>
      <c r="F17" s="8">
        <f>E17*35</f>
        <v>17.5</v>
      </c>
      <c r="G17" s="8">
        <v>0.5</v>
      </c>
      <c r="H17" s="8">
        <f t="shared" si="4"/>
        <v>17.5</v>
      </c>
      <c r="I17" s="7"/>
      <c r="J17" s="7"/>
      <c r="K17" s="8"/>
      <c r="L17" s="8"/>
      <c r="M17" s="6">
        <f t="shared" si="3"/>
        <v>1</v>
      </c>
      <c r="N17" s="6">
        <f t="shared" si="3"/>
        <v>35</v>
      </c>
    </row>
    <row r="18" spans="1:14" ht="15">
      <c r="A18" s="102"/>
      <c r="B18" s="2" t="s">
        <v>19</v>
      </c>
      <c r="C18" s="8">
        <v>0.5</v>
      </c>
      <c r="D18" s="8">
        <f t="shared" si="1"/>
        <v>17.5</v>
      </c>
      <c r="E18" s="8">
        <v>0.5</v>
      </c>
      <c r="F18" s="8">
        <f>E18*35</f>
        <v>17.5</v>
      </c>
      <c r="G18" s="8"/>
      <c r="H18" s="8"/>
      <c r="I18" s="7"/>
      <c r="J18" s="7"/>
      <c r="K18" s="8"/>
      <c r="L18" s="8"/>
      <c r="M18" s="6">
        <f t="shared" si="3"/>
        <v>1</v>
      </c>
      <c r="N18" s="6">
        <f t="shared" si="3"/>
        <v>35</v>
      </c>
    </row>
    <row r="19" spans="1:14" ht="15">
      <c r="A19" s="100" t="s">
        <v>20</v>
      </c>
      <c r="B19" s="3" t="s">
        <v>21</v>
      </c>
      <c r="C19" s="8"/>
      <c r="D19" s="8"/>
      <c r="E19" s="8"/>
      <c r="F19" s="8"/>
      <c r="G19" s="8">
        <v>2</v>
      </c>
      <c r="H19" s="8">
        <f t="shared" si="4"/>
        <v>70</v>
      </c>
      <c r="I19" s="7">
        <v>2</v>
      </c>
      <c r="J19" s="7">
        <f>I19*34</f>
        <v>68</v>
      </c>
      <c r="K19" s="8">
        <v>3</v>
      </c>
      <c r="L19" s="8">
        <f t="shared" si="2"/>
        <v>102</v>
      </c>
      <c r="M19" s="6">
        <f t="shared" si="3"/>
        <v>7</v>
      </c>
      <c r="N19" s="6">
        <f t="shared" si="3"/>
        <v>240</v>
      </c>
    </row>
    <row r="20" spans="1:14" ht="15">
      <c r="A20" s="101"/>
      <c r="B20" s="2" t="s">
        <v>22</v>
      </c>
      <c r="C20" s="8">
        <v>0.5</v>
      </c>
      <c r="D20" s="8">
        <f t="shared" si="1"/>
        <v>17.5</v>
      </c>
      <c r="E20" s="8">
        <v>0.5</v>
      </c>
      <c r="F20" s="8">
        <f>E20*35</f>
        <v>17.5</v>
      </c>
      <c r="G20" s="8"/>
      <c r="H20" s="8"/>
      <c r="I20" s="36">
        <v>1</v>
      </c>
      <c r="J20" s="30">
        <f>I20*34</f>
        <v>34</v>
      </c>
      <c r="K20" s="8"/>
      <c r="L20" s="8"/>
      <c r="M20" s="6">
        <f t="shared" si="3"/>
        <v>2</v>
      </c>
      <c r="N20" s="6">
        <f t="shared" si="3"/>
        <v>69</v>
      </c>
    </row>
    <row r="21" spans="1:14" ht="15">
      <c r="A21" s="102"/>
      <c r="B21" s="2" t="s">
        <v>23</v>
      </c>
      <c r="C21" s="8"/>
      <c r="D21" s="8"/>
      <c r="E21" s="8"/>
      <c r="F21" s="8"/>
      <c r="G21" s="8"/>
      <c r="H21" s="8"/>
      <c r="I21" s="7">
        <v>2</v>
      </c>
      <c r="J21" s="7">
        <f>I21*34</f>
        <v>68</v>
      </c>
      <c r="K21" s="8">
        <v>2</v>
      </c>
      <c r="L21" s="8">
        <f t="shared" si="2"/>
        <v>68</v>
      </c>
      <c r="M21" s="6">
        <f t="shared" si="3"/>
        <v>4</v>
      </c>
      <c r="N21" s="6">
        <f t="shared" si="3"/>
        <v>136</v>
      </c>
    </row>
    <row r="22" spans="1:14" ht="30">
      <c r="A22" s="100" t="s">
        <v>24</v>
      </c>
      <c r="B22" s="2" t="s">
        <v>25</v>
      </c>
      <c r="C22" s="8">
        <v>1</v>
      </c>
      <c r="D22" s="8">
        <f t="shared" si="1"/>
        <v>35</v>
      </c>
      <c r="E22" s="8">
        <v>1</v>
      </c>
      <c r="F22" s="8">
        <f>E22*35</f>
        <v>35</v>
      </c>
      <c r="G22" s="8">
        <v>1</v>
      </c>
      <c r="H22" s="8">
        <f t="shared" si="4"/>
        <v>35</v>
      </c>
      <c r="I22" s="7">
        <v>1</v>
      </c>
      <c r="J22" s="7">
        <f>I22*34</f>
        <v>34</v>
      </c>
      <c r="K22" s="8"/>
      <c r="L22" s="8"/>
      <c r="M22" s="6">
        <f t="shared" si="3"/>
        <v>4</v>
      </c>
      <c r="N22" s="6">
        <f t="shared" si="3"/>
        <v>139</v>
      </c>
    </row>
    <row r="23" spans="1:14" ht="15">
      <c r="A23" s="101"/>
      <c r="B23" s="110" t="s">
        <v>26</v>
      </c>
      <c r="C23" s="92">
        <v>1</v>
      </c>
      <c r="D23" s="92">
        <f t="shared" si="1"/>
        <v>35</v>
      </c>
      <c r="E23" s="92">
        <v>1</v>
      </c>
      <c r="F23" s="92">
        <f>E23*35</f>
        <v>35</v>
      </c>
      <c r="G23" s="92">
        <v>1</v>
      </c>
      <c r="H23" s="92">
        <f t="shared" si="4"/>
        <v>35</v>
      </c>
      <c r="I23" s="94"/>
      <c r="J23" s="94"/>
      <c r="K23" s="92"/>
      <c r="L23" s="92"/>
      <c r="M23" s="90">
        <f t="shared" si="3"/>
        <v>3</v>
      </c>
      <c r="N23" s="90">
        <f t="shared" si="3"/>
        <v>105</v>
      </c>
    </row>
    <row r="24" spans="1:14" ht="3.75" customHeight="1">
      <c r="A24" s="102"/>
      <c r="B24" s="111"/>
      <c r="C24" s="93"/>
      <c r="D24" s="93"/>
      <c r="E24" s="93"/>
      <c r="F24" s="93"/>
      <c r="G24" s="93"/>
      <c r="H24" s="93"/>
      <c r="I24" s="95"/>
      <c r="J24" s="95"/>
      <c r="K24" s="93"/>
      <c r="L24" s="93"/>
      <c r="M24" s="91"/>
      <c r="N24" s="91"/>
    </row>
    <row r="25" spans="1:14" ht="15">
      <c r="A25" s="9" t="s">
        <v>27</v>
      </c>
      <c r="B25" s="2" t="s">
        <v>27</v>
      </c>
      <c r="C25" s="8">
        <v>1</v>
      </c>
      <c r="D25" s="8">
        <f t="shared" si="1"/>
        <v>35</v>
      </c>
      <c r="E25" s="8">
        <v>1</v>
      </c>
      <c r="F25" s="8">
        <f>E25*35</f>
        <v>35</v>
      </c>
      <c r="G25" s="8">
        <v>1</v>
      </c>
      <c r="H25" s="8">
        <f t="shared" si="4"/>
        <v>35</v>
      </c>
      <c r="I25" s="7">
        <v>1</v>
      </c>
      <c r="J25" s="7">
        <f>I25*34</f>
        <v>34</v>
      </c>
      <c r="K25" s="8"/>
      <c r="L25" s="8"/>
      <c r="M25" s="6">
        <f t="shared" si="3"/>
        <v>4</v>
      </c>
      <c r="N25" s="6">
        <f t="shared" si="3"/>
        <v>139</v>
      </c>
    </row>
    <row r="26" spans="1:14" ht="30">
      <c r="A26" s="103" t="s">
        <v>28</v>
      </c>
      <c r="B26" s="2" t="s">
        <v>29</v>
      </c>
      <c r="C26" s="8">
        <v>1</v>
      </c>
      <c r="D26" s="8">
        <f t="shared" si="1"/>
        <v>35</v>
      </c>
      <c r="E26" s="8">
        <v>2</v>
      </c>
      <c r="F26" s="8">
        <f>E26*35</f>
        <v>70</v>
      </c>
      <c r="G26" s="8">
        <v>2</v>
      </c>
      <c r="H26" s="8">
        <f t="shared" si="4"/>
        <v>70</v>
      </c>
      <c r="I26" s="7">
        <v>2</v>
      </c>
      <c r="J26" s="7">
        <f>I26*34</f>
        <v>68</v>
      </c>
      <c r="K26" s="8">
        <v>2</v>
      </c>
      <c r="L26" s="8">
        <f t="shared" si="2"/>
        <v>68</v>
      </c>
      <c r="M26" s="6">
        <f t="shared" si="3"/>
        <v>9</v>
      </c>
      <c r="N26" s="6">
        <f t="shared" si="3"/>
        <v>311</v>
      </c>
    </row>
    <row r="27" spans="1:14" ht="45">
      <c r="A27" s="104"/>
      <c r="B27" s="2" t="s">
        <v>30</v>
      </c>
      <c r="C27" s="5">
        <v>0.5</v>
      </c>
      <c r="D27" s="8">
        <f t="shared" si="1"/>
        <v>17.5</v>
      </c>
      <c r="E27" s="22">
        <v>0.5</v>
      </c>
      <c r="F27" s="22">
        <f>E27*35</f>
        <v>17.5</v>
      </c>
      <c r="G27" s="8">
        <v>1</v>
      </c>
      <c r="H27" s="8">
        <f t="shared" si="4"/>
        <v>35</v>
      </c>
      <c r="I27" s="7">
        <v>1</v>
      </c>
      <c r="J27" s="15">
        <f>I27*34</f>
        <v>34</v>
      </c>
      <c r="K27" s="8"/>
      <c r="L27" s="8"/>
      <c r="M27" s="6">
        <f t="shared" si="3"/>
        <v>3</v>
      </c>
      <c r="N27" s="6">
        <f t="shared" si="3"/>
        <v>104</v>
      </c>
    </row>
    <row r="28" spans="1:14" ht="60">
      <c r="A28" s="9" t="s">
        <v>31</v>
      </c>
      <c r="B28" s="2" t="s">
        <v>32</v>
      </c>
      <c r="C28" s="8">
        <v>0.5</v>
      </c>
      <c r="D28" s="8">
        <f t="shared" si="1"/>
        <v>17.5</v>
      </c>
      <c r="E28" s="8"/>
      <c r="F28" s="8"/>
      <c r="G28" s="8"/>
      <c r="H28" s="8"/>
      <c r="I28" s="7"/>
      <c r="J28" s="7"/>
      <c r="K28" s="8"/>
      <c r="L28" s="8"/>
      <c r="M28" s="6">
        <f t="shared" si="3"/>
        <v>0.5</v>
      </c>
      <c r="N28" s="6">
        <f t="shared" si="3"/>
        <v>17.5</v>
      </c>
    </row>
    <row r="29" spans="1:14" ht="15">
      <c r="A29" s="105" t="s">
        <v>33</v>
      </c>
      <c r="B29" s="106"/>
      <c r="C29" s="5">
        <f>SUM(C5:C28)</f>
        <v>21</v>
      </c>
      <c r="D29" s="5">
        <f t="shared" si="1"/>
        <v>735</v>
      </c>
      <c r="E29" s="5">
        <f>SUM(E5:E28)</f>
        <v>22.5</v>
      </c>
      <c r="F29" s="5">
        <f>E29*35</f>
        <v>787.5</v>
      </c>
      <c r="G29" s="5">
        <f>SUM(G5:G28)</f>
        <v>23</v>
      </c>
      <c r="H29" s="5">
        <f t="shared" si="4"/>
        <v>805</v>
      </c>
      <c r="I29" s="1">
        <f>SUM(I5:I28)</f>
        <v>24</v>
      </c>
      <c r="J29" s="1">
        <f>I29*34</f>
        <v>816</v>
      </c>
      <c r="K29" s="5">
        <f>SUM(K5:K28)</f>
        <v>24</v>
      </c>
      <c r="L29" s="5">
        <f t="shared" si="2"/>
        <v>816</v>
      </c>
      <c r="M29" s="6">
        <f t="shared" si="3"/>
        <v>114.5</v>
      </c>
      <c r="N29" s="6">
        <f t="shared" si="3"/>
        <v>3959.5</v>
      </c>
    </row>
    <row r="30" spans="1:14" ht="15">
      <c r="A30" s="105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6"/>
    </row>
    <row r="31" spans="1:14" ht="15">
      <c r="A31" s="98" t="s">
        <v>12</v>
      </c>
      <c r="B31" s="99"/>
      <c r="C31" s="8">
        <v>1</v>
      </c>
      <c r="D31" s="8">
        <f t="shared" si="1"/>
        <v>35</v>
      </c>
      <c r="E31" s="8">
        <v>1</v>
      </c>
      <c r="F31" s="8">
        <f>E31*35</f>
        <v>35</v>
      </c>
      <c r="G31" s="8"/>
      <c r="H31" s="8"/>
      <c r="I31" s="7"/>
      <c r="J31" s="7"/>
      <c r="K31" s="8"/>
      <c r="L31" s="8"/>
      <c r="M31" s="6">
        <f t="shared" si="3"/>
        <v>2</v>
      </c>
      <c r="N31" s="6">
        <f t="shared" si="3"/>
        <v>70</v>
      </c>
    </row>
    <row r="32" spans="1:14" ht="15">
      <c r="A32" s="98" t="s">
        <v>35</v>
      </c>
      <c r="B32" s="99"/>
      <c r="C32" s="5"/>
      <c r="D32" s="8"/>
      <c r="E32" s="8"/>
      <c r="F32" s="8"/>
      <c r="G32" s="8">
        <v>1</v>
      </c>
      <c r="H32" s="8">
        <f t="shared" si="4"/>
        <v>35</v>
      </c>
      <c r="I32" s="7">
        <v>1</v>
      </c>
      <c r="J32" s="7">
        <f>I32*34</f>
        <v>34</v>
      </c>
      <c r="K32" s="8">
        <v>1</v>
      </c>
      <c r="L32" s="8">
        <f t="shared" si="2"/>
        <v>34</v>
      </c>
      <c r="M32" s="6">
        <f t="shared" si="3"/>
        <v>3</v>
      </c>
      <c r="N32" s="6">
        <f t="shared" si="3"/>
        <v>103</v>
      </c>
    </row>
    <row r="33" spans="1:14" ht="15">
      <c r="A33" s="98" t="s">
        <v>4</v>
      </c>
      <c r="B33" s="99"/>
      <c r="C33" s="5">
        <v>2</v>
      </c>
      <c r="D33" s="8">
        <f t="shared" si="1"/>
        <v>70</v>
      </c>
      <c r="E33" s="8">
        <v>3</v>
      </c>
      <c r="F33" s="8">
        <f>E33*35</f>
        <v>105</v>
      </c>
      <c r="G33" s="8">
        <v>2</v>
      </c>
      <c r="H33" s="8">
        <f t="shared" si="4"/>
        <v>70</v>
      </c>
      <c r="I33" s="7">
        <v>2</v>
      </c>
      <c r="J33" s="7">
        <f>I33*34</f>
        <v>68</v>
      </c>
      <c r="K33" s="8">
        <v>2</v>
      </c>
      <c r="L33" s="8">
        <f t="shared" si="2"/>
        <v>68</v>
      </c>
      <c r="M33" s="6">
        <f t="shared" si="3"/>
        <v>11</v>
      </c>
      <c r="N33" s="6">
        <f t="shared" si="3"/>
        <v>381</v>
      </c>
    </row>
    <row r="34" spans="1:14" ht="15">
      <c r="A34" s="98" t="s">
        <v>36</v>
      </c>
      <c r="B34" s="99"/>
      <c r="C34" s="5">
        <v>1</v>
      </c>
      <c r="D34" s="8">
        <f t="shared" si="1"/>
        <v>35</v>
      </c>
      <c r="E34" s="8">
        <v>1</v>
      </c>
      <c r="F34" s="8">
        <f>E34*35</f>
        <v>35</v>
      </c>
      <c r="G34" s="8"/>
      <c r="H34" s="29">
        <f t="shared" si="4"/>
        <v>0</v>
      </c>
      <c r="I34" s="7"/>
      <c r="J34" s="7"/>
      <c r="K34" s="8"/>
      <c r="L34" s="8"/>
      <c r="M34" s="6">
        <f t="shared" si="3"/>
        <v>2</v>
      </c>
      <c r="N34" s="6">
        <f t="shared" si="3"/>
        <v>70</v>
      </c>
    </row>
    <row r="35" spans="1:14" ht="15">
      <c r="A35" s="98" t="s">
        <v>51</v>
      </c>
      <c r="B35" s="99"/>
      <c r="C35" s="5">
        <v>0.5</v>
      </c>
      <c r="D35" s="8">
        <f t="shared" si="1"/>
        <v>17.5</v>
      </c>
      <c r="E35" s="8">
        <v>0.5</v>
      </c>
      <c r="F35" s="8">
        <f>E35*35</f>
        <v>17.5</v>
      </c>
      <c r="G35" s="35">
        <v>0.5</v>
      </c>
      <c r="H35" s="29">
        <f t="shared" si="4"/>
        <v>17.5</v>
      </c>
      <c r="I35" s="7">
        <v>1</v>
      </c>
      <c r="J35" s="7">
        <f>I35*34</f>
        <v>34</v>
      </c>
      <c r="K35" s="8">
        <v>1</v>
      </c>
      <c r="L35" s="8">
        <f t="shared" si="2"/>
        <v>34</v>
      </c>
      <c r="M35" s="6">
        <f t="shared" si="3"/>
        <v>3.5</v>
      </c>
      <c r="N35" s="6">
        <f t="shared" si="3"/>
        <v>120.5</v>
      </c>
    </row>
    <row r="36" spans="1:14" ht="15">
      <c r="A36" s="98" t="s">
        <v>19</v>
      </c>
      <c r="B36" s="99"/>
      <c r="C36" s="5">
        <v>0.5</v>
      </c>
      <c r="D36" s="8">
        <f t="shared" si="1"/>
        <v>17.5</v>
      </c>
      <c r="E36" s="8">
        <v>0.5</v>
      </c>
      <c r="F36" s="8">
        <f>E36*35</f>
        <v>17.5</v>
      </c>
      <c r="G36" s="35">
        <v>2</v>
      </c>
      <c r="H36" s="29">
        <f t="shared" si="4"/>
        <v>70</v>
      </c>
      <c r="I36" s="7">
        <v>2</v>
      </c>
      <c r="J36" s="30">
        <f>I36*34</f>
        <v>68</v>
      </c>
      <c r="K36" s="8">
        <v>2</v>
      </c>
      <c r="L36" s="8">
        <f t="shared" si="2"/>
        <v>68</v>
      </c>
      <c r="M36" s="6">
        <f t="shared" si="3"/>
        <v>7</v>
      </c>
      <c r="N36" s="6">
        <f t="shared" si="3"/>
        <v>241</v>
      </c>
    </row>
    <row r="37" spans="1:14" ht="15">
      <c r="A37" s="98" t="s">
        <v>22</v>
      </c>
      <c r="B37" s="99"/>
      <c r="C37" s="5">
        <v>0.5</v>
      </c>
      <c r="D37" s="8">
        <f t="shared" si="1"/>
        <v>17.5</v>
      </c>
      <c r="E37" s="8">
        <v>0.5</v>
      </c>
      <c r="F37" s="8">
        <f>E37*35</f>
        <v>17.5</v>
      </c>
      <c r="G37" s="35">
        <v>2</v>
      </c>
      <c r="H37" s="29">
        <f t="shared" si="4"/>
        <v>70</v>
      </c>
      <c r="I37" s="7">
        <v>1</v>
      </c>
      <c r="J37" s="7">
        <f>I37*34</f>
        <v>34</v>
      </c>
      <c r="K37" s="8">
        <v>2</v>
      </c>
      <c r="L37" s="8">
        <f t="shared" si="2"/>
        <v>68</v>
      </c>
      <c r="M37" s="6">
        <f t="shared" si="3"/>
        <v>6</v>
      </c>
      <c r="N37" s="6">
        <f t="shared" si="3"/>
        <v>207</v>
      </c>
    </row>
    <row r="38" spans="1:14" ht="15">
      <c r="A38" s="98" t="s">
        <v>15</v>
      </c>
      <c r="B38" s="99"/>
      <c r="C38" s="5">
        <v>0.5</v>
      </c>
      <c r="D38" s="8">
        <f t="shared" si="1"/>
        <v>17.5</v>
      </c>
      <c r="E38" s="8"/>
      <c r="F38" s="8"/>
      <c r="G38" s="35">
        <v>0.5</v>
      </c>
      <c r="H38" s="29">
        <f t="shared" si="4"/>
        <v>17.5</v>
      </c>
      <c r="I38" s="7">
        <v>1</v>
      </c>
      <c r="J38" s="7">
        <f>I38*34</f>
        <v>34</v>
      </c>
      <c r="K38" s="8">
        <v>1</v>
      </c>
      <c r="L38" s="8">
        <f t="shared" si="2"/>
        <v>34</v>
      </c>
      <c r="M38" s="6">
        <f t="shared" si="3"/>
        <v>3</v>
      </c>
      <c r="N38" s="6">
        <f t="shared" si="3"/>
        <v>103</v>
      </c>
    </row>
    <row r="39" spans="1:14" ht="15">
      <c r="A39" s="26" t="s">
        <v>21</v>
      </c>
      <c r="B39" s="27"/>
      <c r="C39" s="5"/>
      <c r="D39" s="22"/>
      <c r="E39" s="22"/>
      <c r="F39" s="22"/>
      <c r="G39" s="35"/>
      <c r="H39" s="29">
        <f t="shared" si="4"/>
        <v>0</v>
      </c>
      <c r="I39" s="23"/>
      <c r="J39" s="23"/>
      <c r="K39" s="22"/>
      <c r="L39" s="22"/>
      <c r="M39" s="24"/>
      <c r="N39" s="24"/>
    </row>
    <row r="40" spans="1:14" ht="15">
      <c r="A40" s="98" t="s">
        <v>27</v>
      </c>
      <c r="B40" s="99"/>
      <c r="C40" s="5">
        <v>1</v>
      </c>
      <c r="D40" s="8">
        <f t="shared" si="1"/>
        <v>35</v>
      </c>
      <c r="E40" s="8">
        <v>1</v>
      </c>
      <c r="F40" s="8">
        <f>E40*35</f>
        <v>35</v>
      </c>
      <c r="G40" s="35">
        <v>1</v>
      </c>
      <c r="H40" s="29">
        <f t="shared" si="4"/>
        <v>35</v>
      </c>
      <c r="I40" s="7">
        <v>1</v>
      </c>
      <c r="J40" s="7">
        <f>I40*34</f>
        <v>34</v>
      </c>
      <c r="K40" s="8"/>
      <c r="L40" s="8"/>
      <c r="M40" s="6">
        <f t="shared" si="3"/>
        <v>4</v>
      </c>
      <c r="N40" s="6">
        <f t="shared" si="3"/>
        <v>139</v>
      </c>
    </row>
    <row r="41" spans="1:14" ht="15">
      <c r="A41" s="98" t="s">
        <v>29</v>
      </c>
      <c r="B41" s="99"/>
      <c r="C41" s="5">
        <v>1</v>
      </c>
      <c r="D41" s="8">
        <f t="shared" si="1"/>
        <v>35</v>
      </c>
      <c r="E41" s="8"/>
      <c r="F41" s="8"/>
      <c r="G41" s="8"/>
      <c r="H41" s="8"/>
      <c r="I41" s="7"/>
      <c r="J41" s="7"/>
      <c r="K41" s="8"/>
      <c r="L41" s="8"/>
      <c r="M41" s="6">
        <f t="shared" si="3"/>
        <v>1</v>
      </c>
      <c r="N41" s="6">
        <f t="shared" si="3"/>
        <v>35</v>
      </c>
    </row>
    <row r="42" spans="1:14" ht="15.75" customHeight="1">
      <c r="A42" s="96" t="s">
        <v>33</v>
      </c>
      <c r="B42" s="97"/>
      <c r="C42" s="5">
        <f>SUM(C31:C41)</f>
        <v>8</v>
      </c>
      <c r="D42" s="5">
        <f t="shared" si="1"/>
        <v>280</v>
      </c>
      <c r="E42" s="5">
        <f>SUM(E31:E41)</f>
        <v>7.5</v>
      </c>
      <c r="F42" s="5">
        <f>E42*35</f>
        <v>262.5</v>
      </c>
      <c r="G42" s="5">
        <f>SUM(G31:G41)</f>
        <v>9</v>
      </c>
      <c r="H42" s="5">
        <f>SUM(H31:H41)</f>
        <v>315</v>
      </c>
      <c r="I42" s="1">
        <f>SUM(I32:I41)</f>
        <v>9</v>
      </c>
      <c r="J42" s="1">
        <f>I42*34</f>
        <v>306</v>
      </c>
      <c r="K42" s="5">
        <f>SUM(K32:K41)</f>
        <v>9</v>
      </c>
      <c r="L42" s="5">
        <f>K42*34</f>
        <v>306</v>
      </c>
      <c r="M42" s="6">
        <f t="shared" si="3"/>
        <v>42.5</v>
      </c>
      <c r="N42" s="6">
        <f t="shared" si="3"/>
        <v>1469.5</v>
      </c>
    </row>
    <row r="43" spans="1:14" ht="15" customHeight="1">
      <c r="A43" s="96" t="s">
        <v>33</v>
      </c>
      <c r="B43" s="97"/>
      <c r="C43" s="5">
        <f>C42+C29</f>
        <v>29</v>
      </c>
      <c r="D43" s="5">
        <f t="shared" si="1"/>
        <v>1015</v>
      </c>
      <c r="E43" s="5">
        <f>E42+E29</f>
        <v>30</v>
      </c>
      <c r="F43" s="5">
        <f>E43*35</f>
        <v>1050</v>
      </c>
      <c r="G43" s="5">
        <f>G42+G29</f>
        <v>32</v>
      </c>
      <c r="H43" s="5">
        <f>G43*35</f>
        <v>1120</v>
      </c>
      <c r="I43" s="1">
        <f>I42+I29</f>
        <v>33</v>
      </c>
      <c r="J43" s="1">
        <f>I43*34</f>
        <v>1122</v>
      </c>
      <c r="K43" s="5">
        <f>K42+K29</f>
        <v>33</v>
      </c>
      <c r="L43" s="5">
        <f>K43*34</f>
        <v>1122</v>
      </c>
      <c r="M43" s="6">
        <f t="shared" si="3"/>
        <v>157</v>
      </c>
      <c r="N43" s="6">
        <f t="shared" si="3"/>
        <v>5429</v>
      </c>
    </row>
  </sheetData>
  <sheetProtection/>
  <mergeCells count="64">
    <mergeCell ref="A1:N1"/>
    <mergeCell ref="A2:A3"/>
    <mergeCell ref="B2:B3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K3:L3"/>
    <mergeCell ref="M3:N3"/>
    <mergeCell ref="A4:N4"/>
    <mergeCell ref="A5:A6"/>
    <mergeCell ref="A7:A8"/>
    <mergeCell ref="A9:A11"/>
    <mergeCell ref="B10:B11"/>
    <mergeCell ref="C10:C11"/>
    <mergeCell ref="D10:D11"/>
    <mergeCell ref="M10:M11"/>
    <mergeCell ref="N10:N11"/>
    <mergeCell ref="A12:A15"/>
    <mergeCell ref="A16:A18"/>
    <mergeCell ref="E10:E11"/>
    <mergeCell ref="F10:F11"/>
    <mergeCell ref="G10:G11"/>
    <mergeCell ref="H10:H11"/>
    <mergeCell ref="I10:I11"/>
    <mergeCell ref="G23:G24"/>
    <mergeCell ref="K10:K11"/>
    <mergeCell ref="J10:J11"/>
    <mergeCell ref="B23:B24"/>
    <mergeCell ref="C23:C24"/>
    <mergeCell ref="L10:L11"/>
    <mergeCell ref="A37:B37"/>
    <mergeCell ref="A19:A21"/>
    <mergeCell ref="A22:A24"/>
    <mergeCell ref="A26:A27"/>
    <mergeCell ref="A29:B29"/>
    <mergeCell ref="A30:N30"/>
    <mergeCell ref="A31:B31"/>
    <mergeCell ref="D23:D24"/>
    <mergeCell ref="E23:E24"/>
    <mergeCell ref="F23:F24"/>
    <mergeCell ref="A43:B43"/>
    <mergeCell ref="A38:B38"/>
    <mergeCell ref="A40:B40"/>
    <mergeCell ref="A41:B41"/>
    <mergeCell ref="A42:B42"/>
    <mergeCell ref="A32:B32"/>
    <mergeCell ref="A33:B33"/>
    <mergeCell ref="A34:B34"/>
    <mergeCell ref="A35:B35"/>
    <mergeCell ref="A36:B36"/>
    <mergeCell ref="N23:N24"/>
    <mergeCell ref="H23:H24"/>
    <mergeCell ref="I23:I24"/>
    <mergeCell ref="J23:J24"/>
    <mergeCell ref="K23:K24"/>
    <mergeCell ref="L23:L24"/>
    <mergeCell ref="M23:M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120" zoomScaleNormal="120" zoomScalePageLayoutView="0" workbookViewId="0" topLeftCell="A1">
      <selection activeCell="A1" sqref="A1:N43"/>
    </sheetView>
  </sheetViews>
  <sheetFormatPr defaultColWidth="9.140625" defaultRowHeight="15"/>
  <cols>
    <col min="1" max="1" width="14.421875" style="0" customWidth="1"/>
    <col min="2" max="2" width="18.8515625" style="0" customWidth="1"/>
    <col min="3" max="3" width="5.140625" style="18" customWidth="1"/>
    <col min="4" max="4" width="5.57421875" style="18" bestFit="1" customWidth="1"/>
    <col min="5" max="5" width="6.57421875" style="0" customWidth="1"/>
    <col min="6" max="6" width="5.57421875" style="0" bestFit="1" customWidth="1"/>
    <col min="7" max="7" width="5.7109375" style="0" customWidth="1"/>
    <col min="8" max="8" width="5.57421875" style="0" bestFit="1" customWidth="1"/>
    <col min="9" max="9" width="5.57421875" style="19" customWidth="1"/>
    <col min="10" max="10" width="5.57421875" style="19" bestFit="1" customWidth="1"/>
    <col min="11" max="11" width="5.7109375" style="0" customWidth="1"/>
    <col min="12" max="12" width="5.57421875" style="0" bestFit="1" customWidth="1"/>
    <col min="13" max="13" width="7.421875" style="0" customWidth="1"/>
    <col min="14" max="14" width="6.00390625" style="0" customWidth="1"/>
  </cols>
  <sheetData>
    <row r="1" spans="1:14" ht="15.75" customHeight="1">
      <c r="A1" s="118" t="s">
        <v>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15" customHeight="1">
      <c r="A2" s="100" t="s">
        <v>0</v>
      </c>
      <c r="B2" s="94" t="s">
        <v>1</v>
      </c>
      <c r="C2" s="121" t="s">
        <v>37</v>
      </c>
      <c r="D2" s="122"/>
      <c r="E2" s="123" t="s">
        <v>39</v>
      </c>
      <c r="F2" s="124"/>
      <c r="G2" s="123" t="s">
        <v>41</v>
      </c>
      <c r="H2" s="124"/>
      <c r="I2" s="123" t="s">
        <v>43</v>
      </c>
      <c r="J2" s="124"/>
      <c r="K2" s="123" t="s">
        <v>45</v>
      </c>
      <c r="L2" s="124"/>
      <c r="M2" s="125" t="s">
        <v>47</v>
      </c>
      <c r="N2" s="126"/>
    </row>
    <row r="3" spans="1:14" ht="15" customHeight="1">
      <c r="A3" s="102"/>
      <c r="B3" s="95"/>
      <c r="C3" s="121" t="s">
        <v>44</v>
      </c>
      <c r="D3" s="122"/>
      <c r="E3" s="123" t="s">
        <v>46</v>
      </c>
      <c r="F3" s="124"/>
      <c r="G3" s="123" t="s">
        <v>53</v>
      </c>
      <c r="H3" s="124"/>
      <c r="I3" s="123" t="s">
        <v>54</v>
      </c>
      <c r="J3" s="124"/>
      <c r="K3" s="123" t="s">
        <v>55</v>
      </c>
      <c r="L3" s="124"/>
      <c r="M3" s="125" t="s">
        <v>56</v>
      </c>
      <c r="N3" s="126"/>
    </row>
    <row r="4" spans="1:14" ht="15">
      <c r="A4" s="115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1:14" ht="15" customHeight="1">
      <c r="A5" s="103" t="s">
        <v>3</v>
      </c>
      <c r="B5" s="28" t="s">
        <v>4</v>
      </c>
      <c r="C5" s="16">
        <v>2.75</v>
      </c>
      <c r="D5" s="16">
        <f>C5*34</f>
        <v>93.5</v>
      </c>
      <c r="E5" s="10">
        <v>2.75</v>
      </c>
      <c r="F5" s="10">
        <f>E5*34</f>
        <v>93.5</v>
      </c>
      <c r="G5" s="10">
        <v>1.75</v>
      </c>
      <c r="H5" s="10">
        <f>G5*34</f>
        <v>59.5</v>
      </c>
      <c r="I5" s="10">
        <v>0.75</v>
      </c>
      <c r="J5" s="10">
        <f aca="true" t="shared" si="0" ref="J5:J10">I5*34</f>
        <v>25.5</v>
      </c>
      <c r="K5" s="10">
        <v>0.75</v>
      </c>
      <c r="L5" s="10">
        <f>K5*34</f>
        <v>25.5</v>
      </c>
      <c r="M5" s="14">
        <f>C5+E5+G5+I5+K5</f>
        <v>8.75</v>
      </c>
      <c r="N5" s="14">
        <f>D5+F5+H5+J5+L5</f>
        <v>297.5</v>
      </c>
    </row>
    <row r="6" spans="1:14" ht="15">
      <c r="A6" s="104"/>
      <c r="B6" s="28" t="s">
        <v>5</v>
      </c>
      <c r="C6" s="16">
        <v>1.75</v>
      </c>
      <c r="D6" s="16">
        <f>C6*34</f>
        <v>59.5</v>
      </c>
      <c r="E6" s="10">
        <v>1.75</v>
      </c>
      <c r="F6" s="10">
        <f>E6*34</f>
        <v>59.5</v>
      </c>
      <c r="G6" s="10">
        <v>1.75</v>
      </c>
      <c r="H6" s="10">
        <f>G6*34</f>
        <v>59.5</v>
      </c>
      <c r="I6" s="10">
        <v>1.75</v>
      </c>
      <c r="J6" s="10">
        <f t="shared" si="0"/>
        <v>59.5</v>
      </c>
      <c r="K6" s="10">
        <v>2.75</v>
      </c>
      <c r="L6" s="10">
        <f aca="true" t="shared" si="1" ref="L6:L38">K6*34</f>
        <v>93.5</v>
      </c>
      <c r="M6" s="14">
        <f aca="true" t="shared" si="2" ref="M6:N43">C6+E6+G6+I6+K6</f>
        <v>9.75</v>
      </c>
      <c r="N6" s="14">
        <f t="shared" si="2"/>
        <v>331.5</v>
      </c>
    </row>
    <row r="7" spans="1:14" ht="15" customHeight="1">
      <c r="A7" s="103" t="s">
        <v>6</v>
      </c>
      <c r="B7" s="28" t="s">
        <v>7</v>
      </c>
      <c r="C7" s="16">
        <v>0.25</v>
      </c>
      <c r="D7" s="16">
        <f>C7*34</f>
        <v>8.5</v>
      </c>
      <c r="E7" s="10">
        <v>0.25</v>
      </c>
      <c r="F7" s="32">
        <f>E7*34</f>
        <v>8.5</v>
      </c>
      <c r="G7" s="10">
        <v>0.25</v>
      </c>
      <c r="H7" s="32">
        <f>G7*34</f>
        <v>8.5</v>
      </c>
      <c r="I7" s="10">
        <v>0.25</v>
      </c>
      <c r="J7" s="32">
        <f t="shared" si="0"/>
        <v>8.5</v>
      </c>
      <c r="K7" s="10">
        <v>0.25</v>
      </c>
      <c r="L7" s="32">
        <f t="shared" si="1"/>
        <v>8.5</v>
      </c>
      <c r="M7" s="34">
        <f t="shared" si="2"/>
        <v>1.25</v>
      </c>
      <c r="N7" s="34">
        <f t="shared" si="2"/>
        <v>42.5</v>
      </c>
    </row>
    <row r="8" spans="1:14" ht="15" customHeight="1">
      <c r="A8" s="104"/>
      <c r="B8" s="28" t="s">
        <v>8</v>
      </c>
      <c r="C8" s="16">
        <v>0.25</v>
      </c>
      <c r="D8" s="16">
        <f>C8*34</f>
        <v>8.5</v>
      </c>
      <c r="E8" s="10">
        <v>0.25</v>
      </c>
      <c r="F8" s="32">
        <f>E8*34</f>
        <v>8.5</v>
      </c>
      <c r="G8" s="10">
        <v>0.25</v>
      </c>
      <c r="H8" s="32">
        <f>G8*34</f>
        <v>8.5</v>
      </c>
      <c r="I8" s="10">
        <v>0.25</v>
      </c>
      <c r="J8" s="32">
        <f t="shared" si="0"/>
        <v>8.5</v>
      </c>
      <c r="K8" s="10">
        <v>0.25</v>
      </c>
      <c r="L8" s="32">
        <f t="shared" si="1"/>
        <v>8.5</v>
      </c>
      <c r="M8" s="34">
        <f t="shared" si="2"/>
        <v>1.25</v>
      </c>
      <c r="N8" s="34">
        <f t="shared" si="2"/>
        <v>42.5</v>
      </c>
    </row>
    <row r="9" spans="1:14" ht="30">
      <c r="A9" s="103" t="s">
        <v>9</v>
      </c>
      <c r="B9" s="28" t="s">
        <v>10</v>
      </c>
      <c r="C9" s="16">
        <v>3</v>
      </c>
      <c r="D9" s="16">
        <f>C9*34</f>
        <v>102</v>
      </c>
      <c r="E9" s="10">
        <v>3</v>
      </c>
      <c r="F9" s="10">
        <f>E9*34</f>
        <v>102</v>
      </c>
      <c r="G9" s="10">
        <v>3</v>
      </c>
      <c r="H9" s="10">
        <f>G9*34</f>
        <v>102</v>
      </c>
      <c r="I9" s="10">
        <v>3</v>
      </c>
      <c r="J9" s="10">
        <f t="shared" si="0"/>
        <v>102</v>
      </c>
      <c r="K9" s="10">
        <v>3</v>
      </c>
      <c r="L9" s="10">
        <f t="shared" si="1"/>
        <v>102</v>
      </c>
      <c r="M9" s="14">
        <f t="shared" si="2"/>
        <v>15</v>
      </c>
      <c r="N9" s="14">
        <f t="shared" si="2"/>
        <v>510</v>
      </c>
    </row>
    <row r="10" spans="1:14" ht="15" customHeight="1">
      <c r="A10" s="127"/>
      <c r="B10" s="128" t="s">
        <v>49</v>
      </c>
      <c r="C10" s="130"/>
      <c r="D10" s="130"/>
      <c r="E10" s="92"/>
      <c r="F10" s="92"/>
      <c r="G10" s="12"/>
      <c r="H10" s="12"/>
      <c r="I10" s="92">
        <v>1</v>
      </c>
      <c r="J10" s="92">
        <f t="shared" si="0"/>
        <v>34</v>
      </c>
      <c r="K10" s="92">
        <v>2</v>
      </c>
      <c r="L10" s="92">
        <f t="shared" si="1"/>
        <v>68</v>
      </c>
      <c r="M10" s="90">
        <f t="shared" si="2"/>
        <v>3</v>
      </c>
      <c r="N10" s="90">
        <f t="shared" si="2"/>
        <v>102</v>
      </c>
    </row>
    <row r="11" spans="1:14" ht="15">
      <c r="A11" s="104"/>
      <c r="B11" s="129"/>
      <c r="C11" s="131"/>
      <c r="D11" s="131"/>
      <c r="E11" s="93"/>
      <c r="F11" s="93"/>
      <c r="G11" s="13"/>
      <c r="H11" s="13"/>
      <c r="I11" s="93"/>
      <c r="J11" s="93"/>
      <c r="K11" s="93"/>
      <c r="L11" s="93"/>
      <c r="M11" s="91"/>
      <c r="N11" s="91"/>
    </row>
    <row r="12" spans="1:14" ht="15" customHeight="1">
      <c r="A12" s="103" t="s">
        <v>11</v>
      </c>
      <c r="B12" s="28" t="s">
        <v>12</v>
      </c>
      <c r="C12" s="16">
        <v>5</v>
      </c>
      <c r="D12" s="16">
        <f>C12*34</f>
        <v>170</v>
      </c>
      <c r="E12" s="10">
        <v>5</v>
      </c>
      <c r="F12" s="10">
        <f>E12*34</f>
        <v>170</v>
      </c>
      <c r="G12" s="4"/>
      <c r="H12" s="10"/>
      <c r="I12" s="10"/>
      <c r="J12" s="10"/>
      <c r="K12" s="10"/>
      <c r="L12" s="10"/>
      <c r="M12" s="14">
        <f t="shared" si="2"/>
        <v>10</v>
      </c>
      <c r="N12" s="14">
        <f t="shared" si="2"/>
        <v>340</v>
      </c>
    </row>
    <row r="13" spans="1:14" ht="15">
      <c r="A13" s="127"/>
      <c r="B13" s="28" t="s">
        <v>13</v>
      </c>
      <c r="C13" s="16"/>
      <c r="D13" s="16"/>
      <c r="E13" s="10"/>
      <c r="F13" s="10"/>
      <c r="G13" s="10">
        <v>3</v>
      </c>
      <c r="H13" s="10">
        <f aca="true" t="shared" si="3" ref="H13:H19">G13*34</f>
        <v>102</v>
      </c>
      <c r="I13" s="10">
        <v>3</v>
      </c>
      <c r="J13" s="10">
        <f>I13*34</f>
        <v>102</v>
      </c>
      <c r="K13" s="10">
        <v>3</v>
      </c>
      <c r="L13" s="10">
        <f t="shared" si="1"/>
        <v>102</v>
      </c>
      <c r="M13" s="14">
        <f t="shared" si="2"/>
        <v>9</v>
      </c>
      <c r="N13" s="14">
        <f t="shared" si="2"/>
        <v>306</v>
      </c>
    </row>
    <row r="14" spans="1:14" ht="15">
      <c r="A14" s="127"/>
      <c r="B14" s="28" t="s">
        <v>14</v>
      </c>
      <c r="C14" s="16"/>
      <c r="D14" s="16"/>
      <c r="E14" s="10"/>
      <c r="F14" s="10"/>
      <c r="G14" s="10">
        <v>2</v>
      </c>
      <c r="H14" s="10">
        <f t="shared" si="3"/>
        <v>68</v>
      </c>
      <c r="I14" s="10">
        <v>2</v>
      </c>
      <c r="J14" s="10">
        <f>I14*34</f>
        <v>68</v>
      </c>
      <c r="K14" s="10">
        <v>2</v>
      </c>
      <c r="L14" s="10">
        <f t="shared" si="1"/>
        <v>68</v>
      </c>
      <c r="M14" s="14">
        <f t="shared" si="2"/>
        <v>6</v>
      </c>
      <c r="N14" s="14">
        <f t="shared" si="2"/>
        <v>204</v>
      </c>
    </row>
    <row r="15" spans="1:14" ht="15">
      <c r="A15" s="104"/>
      <c r="B15" s="28" t="s">
        <v>15</v>
      </c>
      <c r="C15" s="16"/>
      <c r="D15" s="16"/>
      <c r="E15" s="10">
        <v>0.5</v>
      </c>
      <c r="F15" s="10">
        <f>E15*34</f>
        <v>17</v>
      </c>
      <c r="G15" s="10">
        <v>0.5</v>
      </c>
      <c r="H15" s="10">
        <f t="shared" si="3"/>
        <v>17</v>
      </c>
      <c r="I15" s="10"/>
      <c r="J15" s="10"/>
      <c r="K15" s="10"/>
      <c r="L15" s="10"/>
      <c r="M15" s="14">
        <f t="shared" si="2"/>
        <v>1</v>
      </c>
      <c r="N15" s="14">
        <f t="shared" si="2"/>
        <v>34</v>
      </c>
    </row>
    <row r="16" spans="1:14" ht="30" customHeight="1">
      <c r="A16" s="103" t="s">
        <v>16</v>
      </c>
      <c r="B16" s="28" t="s">
        <v>17</v>
      </c>
      <c r="C16" s="16">
        <v>2</v>
      </c>
      <c r="D16" s="16">
        <f>C16*34</f>
        <v>68</v>
      </c>
      <c r="E16" s="10">
        <v>2</v>
      </c>
      <c r="F16" s="10">
        <f>E16*34</f>
        <v>68</v>
      </c>
      <c r="G16" s="10">
        <v>2</v>
      </c>
      <c r="H16" s="10">
        <f t="shared" si="3"/>
        <v>68</v>
      </c>
      <c r="I16" s="10">
        <v>2</v>
      </c>
      <c r="J16" s="10">
        <f>I16*34</f>
        <v>68</v>
      </c>
      <c r="K16" s="10">
        <v>3</v>
      </c>
      <c r="L16" s="10">
        <f t="shared" si="1"/>
        <v>102</v>
      </c>
      <c r="M16" s="14">
        <f t="shared" si="2"/>
        <v>11</v>
      </c>
      <c r="N16" s="14">
        <f t="shared" si="2"/>
        <v>374</v>
      </c>
    </row>
    <row r="17" spans="1:14" ht="15">
      <c r="A17" s="127"/>
      <c r="B17" s="28" t="s">
        <v>18</v>
      </c>
      <c r="C17" s="16"/>
      <c r="D17" s="16"/>
      <c r="E17" s="10">
        <v>0.5</v>
      </c>
      <c r="F17" s="10">
        <f>E17*34</f>
        <v>17</v>
      </c>
      <c r="G17" s="10">
        <v>0.5</v>
      </c>
      <c r="H17" s="10">
        <f t="shared" si="3"/>
        <v>17</v>
      </c>
      <c r="I17" s="10"/>
      <c r="J17" s="10"/>
      <c r="K17" s="10"/>
      <c r="L17" s="10"/>
      <c r="M17" s="14">
        <f t="shared" si="2"/>
        <v>1</v>
      </c>
      <c r="N17" s="14">
        <f t="shared" si="2"/>
        <v>34</v>
      </c>
    </row>
    <row r="18" spans="1:14" ht="15">
      <c r="A18" s="104"/>
      <c r="B18" s="28" t="s">
        <v>19</v>
      </c>
      <c r="C18" s="16">
        <v>0.5</v>
      </c>
      <c r="D18" s="16">
        <f>C18*34</f>
        <v>17</v>
      </c>
      <c r="E18" s="10">
        <v>0.5</v>
      </c>
      <c r="F18" s="10">
        <f>E18*34</f>
        <v>17</v>
      </c>
      <c r="G18" s="10"/>
      <c r="H18" s="10"/>
      <c r="I18" s="10"/>
      <c r="J18" s="10"/>
      <c r="K18" s="10"/>
      <c r="L18" s="10"/>
      <c r="M18" s="14">
        <f t="shared" si="2"/>
        <v>1</v>
      </c>
      <c r="N18" s="14">
        <f t="shared" si="2"/>
        <v>34</v>
      </c>
    </row>
    <row r="19" spans="1:14" ht="15" customHeight="1">
      <c r="A19" s="103" t="s">
        <v>20</v>
      </c>
      <c r="B19" s="28" t="s">
        <v>21</v>
      </c>
      <c r="C19" s="16"/>
      <c r="D19" s="16"/>
      <c r="E19" s="10"/>
      <c r="F19" s="10"/>
      <c r="G19" s="10">
        <v>2</v>
      </c>
      <c r="H19" s="10">
        <f t="shared" si="3"/>
        <v>68</v>
      </c>
      <c r="I19" s="10">
        <v>2</v>
      </c>
      <c r="J19" s="10">
        <f>I19*34</f>
        <v>68</v>
      </c>
      <c r="K19" s="10">
        <v>3</v>
      </c>
      <c r="L19" s="10">
        <f t="shared" si="1"/>
        <v>102</v>
      </c>
      <c r="M19" s="14">
        <f t="shared" si="2"/>
        <v>7</v>
      </c>
      <c r="N19" s="14">
        <f t="shared" si="2"/>
        <v>238</v>
      </c>
    </row>
    <row r="20" spans="1:14" ht="15">
      <c r="A20" s="127"/>
      <c r="B20" s="28" t="s">
        <v>22</v>
      </c>
      <c r="C20" s="16">
        <v>0.5</v>
      </c>
      <c r="D20" s="16">
        <f>C20*34</f>
        <v>17</v>
      </c>
      <c r="E20" s="10">
        <v>0.5</v>
      </c>
      <c r="F20" s="10">
        <f>E20*34</f>
        <v>17</v>
      </c>
      <c r="G20" s="10"/>
      <c r="H20" s="10"/>
      <c r="I20" s="10">
        <v>1</v>
      </c>
      <c r="J20" s="10">
        <f>I20*34</f>
        <v>34</v>
      </c>
      <c r="K20" s="10"/>
      <c r="L20" s="10"/>
      <c r="M20" s="14">
        <f t="shared" si="2"/>
        <v>2</v>
      </c>
      <c r="N20" s="14">
        <f t="shared" si="2"/>
        <v>68</v>
      </c>
    </row>
    <row r="21" spans="1:14" ht="15">
      <c r="A21" s="104"/>
      <c r="B21" s="28" t="s">
        <v>23</v>
      </c>
      <c r="C21" s="16"/>
      <c r="D21" s="16"/>
      <c r="E21" s="10"/>
      <c r="F21" s="10"/>
      <c r="G21" s="10"/>
      <c r="H21" s="10"/>
      <c r="I21" s="10">
        <v>2</v>
      </c>
      <c r="J21" s="10">
        <f>I21*34</f>
        <v>68</v>
      </c>
      <c r="K21" s="10">
        <v>2</v>
      </c>
      <c r="L21" s="10">
        <f t="shared" si="1"/>
        <v>68</v>
      </c>
      <c r="M21" s="14">
        <f t="shared" si="2"/>
        <v>4</v>
      </c>
      <c r="N21" s="14">
        <f t="shared" si="2"/>
        <v>136</v>
      </c>
    </row>
    <row r="22" spans="1:14" ht="30">
      <c r="A22" s="103" t="s">
        <v>24</v>
      </c>
      <c r="B22" s="28" t="s">
        <v>25</v>
      </c>
      <c r="C22" s="16">
        <v>1</v>
      </c>
      <c r="D22" s="16">
        <f>C22*34</f>
        <v>34</v>
      </c>
      <c r="E22" s="10">
        <v>1</v>
      </c>
      <c r="F22" s="10">
        <f>E22*34</f>
        <v>34</v>
      </c>
      <c r="G22" s="10">
        <v>1</v>
      </c>
      <c r="H22" s="10">
        <f>G22*34</f>
        <v>34</v>
      </c>
      <c r="I22" s="10">
        <v>1</v>
      </c>
      <c r="J22" s="10">
        <f>I22*34</f>
        <v>34</v>
      </c>
      <c r="K22" s="10"/>
      <c r="L22" s="10"/>
      <c r="M22" s="14">
        <f t="shared" si="2"/>
        <v>4</v>
      </c>
      <c r="N22" s="14">
        <f t="shared" si="2"/>
        <v>136</v>
      </c>
    </row>
    <row r="23" spans="1:14" ht="15">
      <c r="A23" s="127"/>
      <c r="B23" s="132" t="s">
        <v>26</v>
      </c>
      <c r="C23" s="130">
        <v>1</v>
      </c>
      <c r="D23" s="130">
        <f>C23*34</f>
        <v>34</v>
      </c>
      <c r="E23" s="92">
        <v>1</v>
      </c>
      <c r="F23" s="92">
        <f>E23*34</f>
        <v>34</v>
      </c>
      <c r="G23" s="92">
        <v>1</v>
      </c>
      <c r="H23" s="92">
        <f>G23*34</f>
        <v>34</v>
      </c>
      <c r="I23" s="92"/>
      <c r="J23" s="92"/>
      <c r="K23" s="92"/>
      <c r="L23" s="92"/>
      <c r="M23" s="90">
        <f t="shared" si="2"/>
        <v>3</v>
      </c>
      <c r="N23" s="90">
        <f t="shared" si="2"/>
        <v>102</v>
      </c>
    </row>
    <row r="24" spans="1:14" ht="5.25" customHeight="1">
      <c r="A24" s="104"/>
      <c r="B24" s="133"/>
      <c r="C24" s="131"/>
      <c r="D24" s="131"/>
      <c r="E24" s="93"/>
      <c r="F24" s="93"/>
      <c r="G24" s="93"/>
      <c r="H24" s="93"/>
      <c r="I24" s="93"/>
      <c r="J24" s="93"/>
      <c r="K24" s="93"/>
      <c r="L24" s="93"/>
      <c r="M24" s="91"/>
      <c r="N24" s="91"/>
    </row>
    <row r="25" spans="1:14" ht="15">
      <c r="A25" s="25" t="s">
        <v>27</v>
      </c>
      <c r="B25" s="28" t="s">
        <v>27</v>
      </c>
      <c r="C25" s="16">
        <v>1</v>
      </c>
      <c r="D25" s="16">
        <f>C25*34</f>
        <v>34</v>
      </c>
      <c r="E25" s="10">
        <v>1</v>
      </c>
      <c r="F25" s="10">
        <f>E25*34</f>
        <v>34</v>
      </c>
      <c r="G25" s="10">
        <v>1</v>
      </c>
      <c r="H25" s="10">
        <f>G25*34</f>
        <v>34</v>
      </c>
      <c r="I25" s="10">
        <v>1</v>
      </c>
      <c r="J25" s="10">
        <f>I25*34</f>
        <v>34</v>
      </c>
      <c r="K25" s="10"/>
      <c r="L25" s="10"/>
      <c r="M25" s="14">
        <f t="shared" si="2"/>
        <v>4</v>
      </c>
      <c r="N25" s="14">
        <f t="shared" si="2"/>
        <v>136</v>
      </c>
    </row>
    <row r="26" spans="1:14" ht="30" customHeight="1">
      <c r="A26" s="103" t="s">
        <v>28</v>
      </c>
      <c r="B26" s="28" t="s">
        <v>29</v>
      </c>
      <c r="C26" s="16">
        <v>1</v>
      </c>
      <c r="D26" s="16">
        <f>C26*34</f>
        <v>34</v>
      </c>
      <c r="E26" s="10">
        <v>2</v>
      </c>
      <c r="F26" s="10">
        <f>E26*34</f>
        <v>68</v>
      </c>
      <c r="G26" s="10">
        <v>2</v>
      </c>
      <c r="H26" s="10">
        <f>G26*34</f>
        <v>68</v>
      </c>
      <c r="I26" s="10">
        <v>2</v>
      </c>
      <c r="J26" s="10">
        <f>I26*34</f>
        <v>68</v>
      </c>
      <c r="K26" s="10">
        <v>2</v>
      </c>
      <c r="L26" s="10">
        <f t="shared" si="1"/>
        <v>68</v>
      </c>
      <c r="M26" s="14">
        <f t="shared" si="2"/>
        <v>9</v>
      </c>
      <c r="N26" s="14">
        <f t="shared" si="2"/>
        <v>306</v>
      </c>
    </row>
    <row r="27" spans="1:14" ht="45">
      <c r="A27" s="104"/>
      <c r="B27" s="28" t="s">
        <v>30</v>
      </c>
      <c r="C27" s="17"/>
      <c r="D27" s="16"/>
      <c r="E27" s="10">
        <v>0.5</v>
      </c>
      <c r="F27" s="10">
        <f>E27*34</f>
        <v>17</v>
      </c>
      <c r="G27" s="10">
        <v>1</v>
      </c>
      <c r="H27" s="10">
        <f>G27*34</f>
        <v>34</v>
      </c>
      <c r="I27" s="10">
        <v>1</v>
      </c>
      <c r="J27" s="10">
        <f>I27*34</f>
        <v>34</v>
      </c>
      <c r="K27" s="10"/>
      <c r="L27" s="10"/>
      <c r="M27" s="14">
        <f>C41+E27+G27+I27+K27</f>
        <v>2.5</v>
      </c>
      <c r="N27" s="14">
        <f>D41+F27+H27+J27+L27</f>
        <v>85</v>
      </c>
    </row>
    <row r="28" spans="1:14" ht="90">
      <c r="A28" s="11" t="s">
        <v>31</v>
      </c>
      <c r="B28" s="28" t="s">
        <v>32</v>
      </c>
      <c r="C28" s="16">
        <v>0.5</v>
      </c>
      <c r="D28" s="16">
        <f>C28*34</f>
        <v>17</v>
      </c>
      <c r="E28" s="29" t="s">
        <v>67</v>
      </c>
      <c r="F28" s="10"/>
      <c r="G28" s="10"/>
      <c r="H28" s="10"/>
      <c r="I28" s="10"/>
      <c r="J28" s="10"/>
      <c r="K28" s="10"/>
      <c r="L28" s="10"/>
      <c r="M28" s="31">
        <f>C28</f>
        <v>0.5</v>
      </c>
      <c r="N28" s="14">
        <f t="shared" si="2"/>
        <v>17</v>
      </c>
    </row>
    <row r="29" spans="1:14" ht="15">
      <c r="A29" s="105" t="s">
        <v>33</v>
      </c>
      <c r="B29" s="106"/>
      <c r="C29" s="17">
        <f>SUM(C5:C28)</f>
        <v>20.5</v>
      </c>
      <c r="D29" s="17">
        <f>C29*34</f>
        <v>697</v>
      </c>
      <c r="E29" s="5">
        <v>22.5</v>
      </c>
      <c r="F29" s="5">
        <f>E29*34</f>
        <v>765</v>
      </c>
      <c r="G29" s="5">
        <f>SUM(G5:G28)</f>
        <v>23</v>
      </c>
      <c r="H29" s="5">
        <f>G29*34</f>
        <v>782</v>
      </c>
      <c r="I29" s="5">
        <f>SUM(I5:I28)</f>
        <v>24</v>
      </c>
      <c r="J29" s="5">
        <f>I29*34</f>
        <v>816</v>
      </c>
      <c r="K29" s="5">
        <f>SUM(K5:K28)</f>
        <v>24</v>
      </c>
      <c r="L29" s="5">
        <f t="shared" si="1"/>
        <v>816</v>
      </c>
      <c r="M29" s="14">
        <f t="shared" si="2"/>
        <v>114</v>
      </c>
      <c r="N29" s="14">
        <f t="shared" si="2"/>
        <v>3876</v>
      </c>
    </row>
    <row r="30" spans="1:14" ht="15" customHeight="1">
      <c r="A30" s="105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6"/>
    </row>
    <row r="31" spans="1:14" ht="15">
      <c r="A31" s="98" t="s">
        <v>12</v>
      </c>
      <c r="B31" s="99"/>
      <c r="C31" s="16">
        <v>1</v>
      </c>
      <c r="D31" s="16">
        <f aca="true" t="shared" si="4" ref="D31:D40">C31*34</f>
        <v>34</v>
      </c>
      <c r="E31" s="10">
        <v>1</v>
      </c>
      <c r="F31" s="10">
        <f>E31*34</f>
        <v>34</v>
      </c>
      <c r="G31" s="10"/>
      <c r="H31" s="10"/>
      <c r="I31" s="10"/>
      <c r="J31" s="10"/>
      <c r="K31" s="10"/>
      <c r="L31" s="10"/>
      <c r="M31" s="14">
        <f t="shared" si="2"/>
        <v>2</v>
      </c>
      <c r="N31" s="14">
        <f t="shared" si="2"/>
        <v>68</v>
      </c>
    </row>
    <row r="32" spans="1:14" ht="15">
      <c r="A32" s="98" t="s">
        <v>35</v>
      </c>
      <c r="B32" s="99"/>
      <c r="C32" s="17"/>
      <c r="D32" s="16"/>
      <c r="E32" s="10"/>
      <c r="F32" s="10"/>
      <c r="G32" s="10">
        <v>1</v>
      </c>
      <c r="H32" s="10">
        <f>G32*34</f>
        <v>34</v>
      </c>
      <c r="I32" s="10">
        <v>1</v>
      </c>
      <c r="J32" s="10">
        <f>I32*34</f>
        <v>34</v>
      </c>
      <c r="K32" s="10">
        <v>1</v>
      </c>
      <c r="L32" s="10">
        <f t="shared" si="1"/>
        <v>34</v>
      </c>
      <c r="M32" s="14">
        <f t="shared" si="2"/>
        <v>3</v>
      </c>
      <c r="N32" s="14">
        <f t="shared" si="2"/>
        <v>102</v>
      </c>
    </row>
    <row r="33" spans="1:14" ht="15">
      <c r="A33" s="98" t="s">
        <v>4</v>
      </c>
      <c r="B33" s="99"/>
      <c r="C33" s="17">
        <v>2</v>
      </c>
      <c r="D33" s="16">
        <f t="shared" si="4"/>
        <v>68</v>
      </c>
      <c r="E33" s="10">
        <v>3</v>
      </c>
      <c r="F33" s="10">
        <f>E33*34</f>
        <v>102</v>
      </c>
      <c r="G33" s="10">
        <v>2</v>
      </c>
      <c r="H33" s="10">
        <f>G33*34</f>
        <v>68</v>
      </c>
      <c r="I33" s="10">
        <v>2</v>
      </c>
      <c r="J33" s="10">
        <f>I33*34</f>
        <v>68</v>
      </c>
      <c r="K33" s="10">
        <v>2</v>
      </c>
      <c r="L33" s="10">
        <f t="shared" si="1"/>
        <v>68</v>
      </c>
      <c r="M33" s="14">
        <f t="shared" si="2"/>
        <v>11</v>
      </c>
      <c r="N33" s="14">
        <f t="shared" si="2"/>
        <v>374</v>
      </c>
    </row>
    <row r="34" spans="1:14" ht="15">
      <c r="A34" s="98" t="s">
        <v>36</v>
      </c>
      <c r="B34" s="99"/>
      <c r="C34" s="17">
        <v>1</v>
      </c>
      <c r="D34" s="16">
        <f t="shared" si="4"/>
        <v>34</v>
      </c>
      <c r="E34" s="10">
        <v>1</v>
      </c>
      <c r="F34" s="10">
        <f>E34*34</f>
        <v>34</v>
      </c>
      <c r="G34" s="10"/>
      <c r="H34" s="10"/>
      <c r="I34" s="10"/>
      <c r="J34" s="10"/>
      <c r="K34" s="10"/>
      <c r="L34" s="10"/>
      <c r="M34" s="14">
        <f t="shared" si="2"/>
        <v>2</v>
      </c>
      <c r="N34" s="14">
        <f t="shared" si="2"/>
        <v>68</v>
      </c>
    </row>
    <row r="35" spans="1:14" ht="15">
      <c r="A35" s="98" t="s">
        <v>51</v>
      </c>
      <c r="B35" s="99"/>
      <c r="C35" s="17">
        <v>1</v>
      </c>
      <c r="D35" s="16">
        <f t="shared" si="4"/>
        <v>34</v>
      </c>
      <c r="E35" s="10">
        <v>0.5</v>
      </c>
      <c r="F35" s="10">
        <f>E35*34</f>
        <v>17</v>
      </c>
      <c r="G35" s="10">
        <v>0.5</v>
      </c>
      <c r="H35" s="10">
        <f>G35*34</f>
        <v>17</v>
      </c>
      <c r="I35" s="10">
        <v>1</v>
      </c>
      <c r="J35" s="10">
        <f>I35*34</f>
        <v>34</v>
      </c>
      <c r="K35" s="10">
        <v>1</v>
      </c>
      <c r="L35" s="10">
        <f t="shared" si="1"/>
        <v>34</v>
      </c>
      <c r="M35" s="14">
        <f t="shared" si="2"/>
        <v>4</v>
      </c>
      <c r="N35" s="14">
        <f t="shared" si="2"/>
        <v>136</v>
      </c>
    </row>
    <row r="36" spans="1:14" ht="15">
      <c r="A36" s="98" t="s">
        <v>19</v>
      </c>
      <c r="B36" s="99"/>
      <c r="C36" s="17">
        <v>0.5</v>
      </c>
      <c r="D36" s="16">
        <f t="shared" si="4"/>
        <v>17</v>
      </c>
      <c r="E36" s="10">
        <v>0.5</v>
      </c>
      <c r="F36" s="10">
        <f>E36*34</f>
        <v>17</v>
      </c>
      <c r="G36" s="10">
        <v>2</v>
      </c>
      <c r="H36" s="10">
        <f>G36*34</f>
        <v>68</v>
      </c>
      <c r="I36" s="10">
        <v>2</v>
      </c>
      <c r="J36" s="10">
        <f>I36*34</f>
        <v>68</v>
      </c>
      <c r="K36" s="10">
        <v>2</v>
      </c>
      <c r="L36" s="10">
        <f t="shared" si="1"/>
        <v>68</v>
      </c>
      <c r="M36" s="14">
        <f t="shared" si="2"/>
        <v>7</v>
      </c>
      <c r="N36" s="14">
        <f t="shared" si="2"/>
        <v>238</v>
      </c>
    </row>
    <row r="37" spans="1:14" ht="15">
      <c r="A37" s="98" t="s">
        <v>22</v>
      </c>
      <c r="B37" s="99"/>
      <c r="C37" s="17">
        <v>0.5</v>
      </c>
      <c r="D37" s="16">
        <f t="shared" si="4"/>
        <v>17</v>
      </c>
      <c r="E37" s="10">
        <v>0.5</v>
      </c>
      <c r="F37" s="10">
        <f>E37*34</f>
        <v>17</v>
      </c>
      <c r="G37" s="10">
        <v>2</v>
      </c>
      <c r="H37" s="10">
        <f>G37*34</f>
        <v>68</v>
      </c>
      <c r="I37" s="10">
        <v>1</v>
      </c>
      <c r="J37" s="10">
        <f>I37*34</f>
        <v>34</v>
      </c>
      <c r="K37" s="10">
        <v>2</v>
      </c>
      <c r="L37" s="10">
        <f t="shared" si="1"/>
        <v>68</v>
      </c>
      <c r="M37" s="14">
        <f t="shared" si="2"/>
        <v>6</v>
      </c>
      <c r="N37" s="14">
        <f t="shared" si="2"/>
        <v>204</v>
      </c>
    </row>
    <row r="38" spans="1:17" ht="15">
      <c r="A38" s="98" t="s">
        <v>15</v>
      </c>
      <c r="B38" s="99"/>
      <c r="C38" s="17">
        <v>0.5</v>
      </c>
      <c r="D38" s="16">
        <f t="shared" si="4"/>
        <v>17</v>
      </c>
      <c r="E38" s="10"/>
      <c r="F38" s="10"/>
      <c r="G38" s="10">
        <v>0.5</v>
      </c>
      <c r="H38" s="10">
        <f>G38*34</f>
        <v>17</v>
      </c>
      <c r="I38" s="10">
        <v>1</v>
      </c>
      <c r="J38" s="10">
        <f>I38*34</f>
        <v>34</v>
      </c>
      <c r="K38" s="10">
        <v>1</v>
      </c>
      <c r="L38" s="10">
        <f t="shared" si="1"/>
        <v>34</v>
      </c>
      <c r="M38" s="14">
        <f t="shared" si="2"/>
        <v>3</v>
      </c>
      <c r="N38" s="14">
        <f t="shared" si="2"/>
        <v>102</v>
      </c>
      <c r="Q38" s="20"/>
    </row>
    <row r="39" spans="1:14" ht="15">
      <c r="A39" s="98" t="s">
        <v>27</v>
      </c>
      <c r="B39" s="99"/>
      <c r="C39" s="17">
        <v>1</v>
      </c>
      <c r="D39" s="16">
        <f t="shared" si="4"/>
        <v>34</v>
      </c>
      <c r="E39" s="10">
        <v>1</v>
      </c>
      <c r="F39" s="10">
        <f>E39*34</f>
        <v>34</v>
      </c>
      <c r="G39" s="10">
        <v>1</v>
      </c>
      <c r="H39" s="10">
        <f>G39*34</f>
        <v>34</v>
      </c>
      <c r="I39" s="10">
        <v>1</v>
      </c>
      <c r="J39" s="10">
        <f>I39*34</f>
        <v>34</v>
      </c>
      <c r="K39" s="10"/>
      <c r="L39" s="10"/>
      <c r="M39" s="14">
        <f t="shared" si="2"/>
        <v>4</v>
      </c>
      <c r="N39" s="14">
        <f t="shared" si="2"/>
        <v>136</v>
      </c>
    </row>
    <row r="40" spans="1:14" ht="15">
      <c r="A40" s="98" t="s">
        <v>29</v>
      </c>
      <c r="B40" s="99"/>
      <c r="C40" s="17">
        <v>1</v>
      </c>
      <c r="D40" s="16">
        <f t="shared" si="4"/>
        <v>34</v>
      </c>
      <c r="E40" s="10"/>
      <c r="F40" s="10"/>
      <c r="G40" s="10"/>
      <c r="H40" s="10"/>
      <c r="I40" s="10"/>
      <c r="J40" s="10"/>
      <c r="K40" s="10"/>
      <c r="L40" s="10"/>
      <c r="M40" s="14">
        <f t="shared" si="2"/>
        <v>1</v>
      </c>
      <c r="N40" s="14">
        <f t="shared" si="2"/>
        <v>34</v>
      </c>
    </row>
    <row r="41" spans="1:4" ht="15" customHeight="1">
      <c r="A41" s="98" t="s">
        <v>30</v>
      </c>
      <c r="B41" s="99"/>
      <c r="C41" s="17"/>
      <c r="D41" s="16"/>
    </row>
    <row r="42" spans="1:14" ht="15">
      <c r="A42" s="96" t="s">
        <v>33</v>
      </c>
      <c r="B42" s="97"/>
      <c r="C42" s="17">
        <f>SUM(C31:C41)</f>
        <v>8.5</v>
      </c>
      <c r="D42" s="17">
        <f>C42*34</f>
        <v>289</v>
      </c>
      <c r="E42" s="5">
        <f>SUM(E31:E41)</f>
        <v>7.5</v>
      </c>
      <c r="F42" s="5">
        <f>E42*34</f>
        <v>255</v>
      </c>
      <c r="G42" s="5">
        <f>SUM(G31:G41)</f>
        <v>9</v>
      </c>
      <c r="H42" s="5">
        <f>G42*34</f>
        <v>306</v>
      </c>
      <c r="I42" s="5">
        <f>SUM(I31:I41)</f>
        <v>9</v>
      </c>
      <c r="J42" s="5">
        <f>I42*34</f>
        <v>306</v>
      </c>
      <c r="K42" s="5">
        <f>SUM(K31:K41)</f>
        <v>9</v>
      </c>
      <c r="L42" s="5">
        <f>K42*34</f>
        <v>306</v>
      </c>
      <c r="M42" s="14">
        <f t="shared" si="2"/>
        <v>43</v>
      </c>
      <c r="N42" s="14">
        <f t="shared" si="2"/>
        <v>1462</v>
      </c>
    </row>
    <row r="43" spans="1:14" ht="15">
      <c r="A43" s="96" t="s">
        <v>33</v>
      </c>
      <c r="B43" s="97"/>
      <c r="C43" s="17">
        <f>C42+C29</f>
        <v>29</v>
      </c>
      <c r="D43" s="17">
        <f>C43*34</f>
        <v>986</v>
      </c>
      <c r="E43" s="5">
        <f>E42+E29</f>
        <v>30</v>
      </c>
      <c r="F43" s="5">
        <f>E43*34</f>
        <v>1020</v>
      </c>
      <c r="G43" s="5">
        <f>G42+G29</f>
        <v>32</v>
      </c>
      <c r="H43" s="5">
        <f>G43*34</f>
        <v>1088</v>
      </c>
      <c r="I43" s="5">
        <f>I42+I29</f>
        <v>33</v>
      </c>
      <c r="J43" s="5">
        <f>I43*34</f>
        <v>1122</v>
      </c>
      <c r="K43" s="5">
        <f>K42+K29</f>
        <v>33</v>
      </c>
      <c r="L43" s="5">
        <f>K43*34</f>
        <v>1122</v>
      </c>
      <c r="M43" s="14">
        <f t="shared" si="2"/>
        <v>157</v>
      </c>
      <c r="N43" s="14">
        <f t="shared" si="2"/>
        <v>5338</v>
      </c>
    </row>
  </sheetData>
  <sheetProtection/>
  <mergeCells count="63">
    <mergeCell ref="L23:L24"/>
    <mergeCell ref="M23:M24"/>
    <mergeCell ref="N23:N24"/>
    <mergeCell ref="F23:F24"/>
    <mergeCell ref="G23:G24"/>
    <mergeCell ref="H23:H24"/>
    <mergeCell ref="I23:I24"/>
    <mergeCell ref="J23:J24"/>
    <mergeCell ref="K23:K24"/>
    <mergeCell ref="A43:B43"/>
    <mergeCell ref="A38:B38"/>
    <mergeCell ref="A39:B39"/>
    <mergeCell ref="A40:B40"/>
    <mergeCell ref="A41:B41"/>
    <mergeCell ref="A42:B42"/>
    <mergeCell ref="A32:B32"/>
    <mergeCell ref="A33:B33"/>
    <mergeCell ref="A34:B34"/>
    <mergeCell ref="A35:B35"/>
    <mergeCell ref="A36:B36"/>
    <mergeCell ref="A37:B37"/>
    <mergeCell ref="A19:A21"/>
    <mergeCell ref="A22:A24"/>
    <mergeCell ref="A26:A27"/>
    <mergeCell ref="A29:B29"/>
    <mergeCell ref="A30:N30"/>
    <mergeCell ref="A31:B31"/>
    <mergeCell ref="B23:B24"/>
    <mergeCell ref="C23:C24"/>
    <mergeCell ref="D23:D24"/>
    <mergeCell ref="E23:E24"/>
    <mergeCell ref="K10:K11"/>
    <mergeCell ref="L10:L11"/>
    <mergeCell ref="M10:M11"/>
    <mergeCell ref="N10:N11"/>
    <mergeCell ref="A12:A15"/>
    <mergeCell ref="A16:A18"/>
    <mergeCell ref="E10:E11"/>
    <mergeCell ref="F10:F11"/>
    <mergeCell ref="I10:I11"/>
    <mergeCell ref="J10:J11"/>
    <mergeCell ref="A5:A6"/>
    <mergeCell ref="A7:A8"/>
    <mergeCell ref="A9:A11"/>
    <mergeCell ref="B10:B11"/>
    <mergeCell ref="C10:C11"/>
    <mergeCell ref="D10:D11"/>
    <mergeCell ref="E3:F3"/>
    <mergeCell ref="G3:H3"/>
    <mergeCell ref="I3:J3"/>
    <mergeCell ref="K3:L3"/>
    <mergeCell ref="M3:N3"/>
    <mergeCell ref="A4:N4"/>
    <mergeCell ref="A1:N1"/>
    <mergeCell ref="A2:A3"/>
    <mergeCell ref="B2:B3"/>
    <mergeCell ref="C2:D2"/>
    <mergeCell ref="E2:F2"/>
    <mergeCell ref="G2:H2"/>
    <mergeCell ref="I2:J2"/>
    <mergeCell ref="K2:L2"/>
    <mergeCell ref="M2:N2"/>
    <mergeCell ref="C3:D3"/>
  </mergeCells>
  <printOptions gridLines="1"/>
  <pageMargins left="0.2362204724409449" right="0.2362204724409449" top="0.7480314960629921" bottom="0.7480314960629921" header="0.31496062992125984" footer="0.31496062992125984"/>
  <pageSetup fitToWidth="0" fitToHeight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A1" sqref="A1:N42"/>
    </sheetView>
  </sheetViews>
  <sheetFormatPr defaultColWidth="9.140625" defaultRowHeight="15"/>
  <cols>
    <col min="1" max="1" width="19.00390625" style="0" customWidth="1"/>
    <col min="2" max="2" width="23.28125" style="0" customWidth="1"/>
    <col min="3" max="3" width="4.8515625" style="19" customWidth="1"/>
    <col min="4" max="4" width="5.28125" style="19" customWidth="1"/>
    <col min="5" max="5" width="4.28125" style="18" customWidth="1"/>
    <col min="6" max="6" width="5.57421875" style="18" bestFit="1" customWidth="1"/>
    <col min="7" max="7" width="4.57421875" style="0" customWidth="1"/>
    <col min="8" max="8" width="5.57421875" style="0" bestFit="1" customWidth="1"/>
    <col min="9" max="9" width="4.421875" style="0" customWidth="1"/>
    <col min="10" max="10" width="5.57421875" style="0" bestFit="1" customWidth="1"/>
    <col min="11" max="11" width="4.140625" style="0" customWidth="1"/>
    <col min="12" max="12" width="5.57421875" style="0" bestFit="1" customWidth="1"/>
    <col min="13" max="13" width="6.00390625" style="0" bestFit="1" customWidth="1"/>
    <col min="14" max="14" width="5.00390625" style="0" bestFit="1" customWidth="1"/>
  </cols>
  <sheetData>
    <row r="1" spans="1:14" ht="15.75">
      <c r="A1" s="118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15">
      <c r="A2" s="100" t="s">
        <v>59</v>
      </c>
      <c r="B2" s="94" t="s">
        <v>1</v>
      </c>
      <c r="C2" s="123" t="s">
        <v>37</v>
      </c>
      <c r="D2" s="124"/>
      <c r="E2" s="121" t="s">
        <v>39</v>
      </c>
      <c r="F2" s="122"/>
      <c r="G2" s="123" t="s">
        <v>41</v>
      </c>
      <c r="H2" s="124"/>
      <c r="I2" s="123" t="s">
        <v>43</v>
      </c>
      <c r="J2" s="124"/>
      <c r="K2" s="123" t="s">
        <v>45</v>
      </c>
      <c r="L2" s="124"/>
      <c r="M2" s="125" t="s">
        <v>47</v>
      </c>
      <c r="N2" s="126"/>
    </row>
    <row r="3" spans="1:14" ht="15">
      <c r="A3" s="102"/>
      <c r="B3" s="95"/>
      <c r="C3" s="123" t="s">
        <v>42</v>
      </c>
      <c r="D3" s="124"/>
      <c r="E3" s="121" t="s">
        <v>44</v>
      </c>
      <c r="F3" s="122"/>
      <c r="G3" s="123" t="s">
        <v>46</v>
      </c>
      <c r="H3" s="124"/>
      <c r="I3" s="123" t="s">
        <v>53</v>
      </c>
      <c r="J3" s="124"/>
      <c r="K3" s="123" t="s">
        <v>54</v>
      </c>
      <c r="L3" s="124"/>
      <c r="M3" s="125" t="s">
        <v>58</v>
      </c>
      <c r="N3" s="126"/>
    </row>
    <row r="4" spans="1:14" ht="15">
      <c r="A4" s="115" t="s">
        <v>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1:14" ht="15">
      <c r="A5" s="100" t="s">
        <v>3</v>
      </c>
      <c r="B5" s="2" t="s">
        <v>4</v>
      </c>
      <c r="C5" s="10">
        <v>2.75</v>
      </c>
      <c r="D5" s="10">
        <f>C5*35</f>
        <v>96.25</v>
      </c>
      <c r="E5" s="16">
        <v>2.75</v>
      </c>
      <c r="F5" s="16">
        <f>E5*34</f>
        <v>93.5</v>
      </c>
      <c r="G5" s="10">
        <v>1.75</v>
      </c>
      <c r="H5" s="10">
        <f>G5*34</f>
        <v>59.5</v>
      </c>
      <c r="I5" s="10">
        <v>0.75</v>
      </c>
      <c r="J5" s="10">
        <f aca="true" t="shared" si="0" ref="J5:J10">I5*34</f>
        <v>25.5</v>
      </c>
      <c r="K5" s="10">
        <v>0.75</v>
      </c>
      <c r="L5" s="10">
        <f>K5*34</f>
        <v>25.5</v>
      </c>
      <c r="M5" s="14">
        <f>C5+E5+G5+I5+K5</f>
        <v>8.75</v>
      </c>
      <c r="N5" s="14">
        <f>D5+F5+H5+J5+L5</f>
        <v>300.25</v>
      </c>
    </row>
    <row r="6" spans="1:14" ht="15">
      <c r="A6" s="102"/>
      <c r="B6" s="2" t="s">
        <v>5</v>
      </c>
      <c r="C6" s="10">
        <v>1.75</v>
      </c>
      <c r="D6" s="10">
        <f>C6*35</f>
        <v>61.25</v>
      </c>
      <c r="E6" s="16">
        <v>1.75</v>
      </c>
      <c r="F6" s="16">
        <f>E6*34</f>
        <v>59.5</v>
      </c>
      <c r="G6" s="10">
        <v>1.75</v>
      </c>
      <c r="H6" s="10">
        <f>G6*34</f>
        <v>59.5</v>
      </c>
      <c r="I6" s="10">
        <v>1.75</v>
      </c>
      <c r="J6" s="10">
        <f t="shared" si="0"/>
        <v>59.5</v>
      </c>
      <c r="K6" s="10">
        <v>2.75</v>
      </c>
      <c r="L6" s="10">
        <f aca="true" t="shared" si="1" ref="L6:L38">K6*34</f>
        <v>93.5</v>
      </c>
      <c r="M6" s="14">
        <f aca="true" t="shared" si="2" ref="M6:N42">C6+E6+G6+I6+K6</f>
        <v>9.75</v>
      </c>
      <c r="N6" s="14">
        <f t="shared" si="2"/>
        <v>333.25</v>
      </c>
    </row>
    <row r="7" spans="1:14" ht="15">
      <c r="A7" s="100" t="s">
        <v>6</v>
      </c>
      <c r="B7" s="2" t="s">
        <v>7</v>
      </c>
      <c r="C7" s="10">
        <v>0.25</v>
      </c>
      <c r="D7" s="32">
        <f>C7*35</f>
        <v>8.75</v>
      </c>
      <c r="E7" s="16">
        <v>0.25</v>
      </c>
      <c r="F7" s="16">
        <f>E7*34</f>
        <v>8.5</v>
      </c>
      <c r="G7" s="10">
        <v>0.25</v>
      </c>
      <c r="H7" s="32">
        <f>G7*34</f>
        <v>8.5</v>
      </c>
      <c r="I7" s="10">
        <v>0.25</v>
      </c>
      <c r="J7" s="32">
        <f t="shared" si="0"/>
        <v>8.5</v>
      </c>
      <c r="K7" s="10">
        <v>0.25</v>
      </c>
      <c r="L7" s="32">
        <f t="shared" si="1"/>
        <v>8.5</v>
      </c>
      <c r="M7" s="34">
        <f t="shared" si="2"/>
        <v>1.25</v>
      </c>
      <c r="N7" s="34">
        <f t="shared" si="2"/>
        <v>42.75</v>
      </c>
    </row>
    <row r="8" spans="1:14" ht="15">
      <c r="A8" s="102"/>
      <c r="B8" s="2" t="s">
        <v>8</v>
      </c>
      <c r="C8" s="10">
        <v>0.25</v>
      </c>
      <c r="D8" s="32">
        <f>C8*35</f>
        <v>8.75</v>
      </c>
      <c r="E8" s="16">
        <v>0.25</v>
      </c>
      <c r="F8" s="16">
        <f>E8*34</f>
        <v>8.5</v>
      </c>
      <c r="G8" s="10">
        <v>0.25</v>
      </c>
      <c r="H8" s="32">
        <f>G8*34</f>
        <v>8.5</v>
      </c>
      <c r="I8" s="10">
        <v>0.25</v>
      </c>
      <c r="J8" s="32">
        <f t="shared" si="0"/>
        <v>8.5</v>
      </c>
      <c r="K8" s="10">
        <v>0.25</v>
      </c>
      <c r="L8" s="32">
        <f t="shared" si="1"/>
        <v>8.5</v>
      </c>
      <c r="M8" s="34">
        <f t="shared" si="2"/>
        <v>1.25</v>
      </c>
      <c r="N8" s="34">
        <f t="shared" si="2"/>
        <v>42.75</v>
      </c>
    </row>
    <row r="9" spans="1:14" ht="30">
      <c r="A9" s="100" t="s">
        <v>9</v>
      </c>
      <c r="B9" s="2" t="s">
        <v>10</v>
      </c>
      <c r="C9" s="10">
        <v>3</v>
      </c>
      <c r="D9" s="10">
        <f>C9*35</f>
        <v>105</v>
      </c>
      <c r="E9" s="16">
        <v>3</v>
      </c>
      <c r="F9" s="16">
        <f>E9*34</f>
        <v>102</v>
      </c>
      <c r="G9" s="10">
        <v>3</v>
      </c>
      <c r="H9" s="10">
        <f>G9*34</f>
        <v>102</v>
      </c>
      <c r="I9" s="10">
        <v>3</v>
      </c>
      <c r="J9" s="10">
        <f t="shared" si="0"/>
        <v>102</v>
      </c>
      <c r="K9" s="10">
        <v>3</v>
      </c>
      <c r="L9" s="10">
        <f t="shared" si="1"/>
        <v>102</v>
      </c>
      <c r="M9" s="14">
        <f t="shared" si="2"/>
        <v>15</v>
      </c>
      <c r="N9" s="14">
        <f t="shared" si="2"/>
        <v>513</v>
      </c>
    </row>
    <row r="10" spans="1:14" ht="15">
      <c r="A10" s="101"/>
      <c r="B10" s="103" t="s">
        <v>49</v>
      </c>
      <c r="C10" s="92"/>
      <c r="D10" s="92"/>
      <c r="E10" s="130"/>
      <c r="F10" s="130"/>
      <c r="G10" s="92"/>
      <c r="H10" s="92"/>
      <c r="I10" s="92">
        <v>1</v>
      </c>
      <c r="J10" s="92">
        <f t="shared" si="0"/>
        <v>34</v>
      </c>
      <c r="K10" s="92">
        <v>2</v>
      </c>
      <c r="L10" s="92">
        <f t="shared" si="1"/>
        <v>68</v>
      </c>
      <c r="M10" s="90">
        <f t="shared" si="2"/>
        <v>3</v>
      </c>
      <c r="N10" s="90">
        <f t="shared" si="2"/>
        <v>102</v>
      </c>
    </row>
    <row r="11" spans="1:14" ht="15">
      <c r="A11" s="102"/>
      <c r="B11" s="104"/>
      <c r="C11" s="93"/>
      <c r="D11" s="93"/>
      <c r="E11" s="131"/>
      <c r="F11" s="131"/>
      <c r="G11" s="93"/>
      <c r="H11" s="93"/>
      <c r="I11" s="93"/>
      <c r="J11" s="93"/>
      <c r="K11" s="93"/>
      <c r="L11" s="93"/>
      <c r="M11" s="91"/>
      <c r="N11" s="91"/>
    </row>
    <row r="12" spans="1:14" ht="15">
      <c r="A12" s="100" t="s">
        <v>11</v>
      </c>
      <c r="B12" s="2" t="s">
        <v>12</v>
      </c>
      <c r="C12" s="10">
        <v>5</v>
      </c>
      <c r="D12" s="10">
        <f>C12*35</f>
        <v>175</v>
      </c>
      <c r="E12" s="16">
        <v>5</v>
      </c>
      <c r="F12" s="16">
        <f>E12*34</f>
        <v>170</v>
      </c>
      <c r="G12" s="4"/>
      <c r="H12" s="10"/>
      <c r="I12" s="10"/>
      <c r="J12" s="10"/>
      <c r="K12" s="10"/>
      <c r="L12" s="10"/>
      <c r="M12" s="14">
        <f t="shared" si="2"/>
        <v>10</v>
      </c>
      <c r="N12" s="14">
        <f t="shared" si="2"/>
        <v>345</v>
      </c>
    </row>
    <row r="13" spans="1:14" ht="15">
      <c r="A13" s="101"/>
      <c r="B13" s="2" t="s">
        <v>13</v>
      </c>
      <c r="C13" s="10"/>
      <c r="D13" s="10"/>
      <c r="E13" s="16"/>
      <c r="F13" s="16"/>
      <c r="G13" s="10">
        <v>3</v>
      </c>
      <c r="H13" s="10">
        <f aca="true" t="shared" si="3" ref="H13:H19">G13*34</f>
        <v>102</v>
      </c>
      <c r="I13" s="10">
        <v>3</v>
      </c>
      <c r="J13" s="10">
        <f>I13*34</f>
        <v>102</v>
      </c>
      <c r="K13" s="10">
        <v>3</v>
      </c>
      <c r="L13" s="10">
        <f t="shared" si="1"/>
        <v>102</v>
      </c>
      <c r="M13" s="14">
        <f t="shared" si="2"/>
        <v>9</v>
      </c>
      <c r="N13" s="14">
        <f t="shared" si="2"/>
        <v>306</v>
      </c>
    </row>
    <row r="14" spans="1:14" ht="15">
      <c r="A14" s="101"/>
      <c r="B14" s="2" t="s">
        <v>14</v>
      </c>
      <c r="C14" s="10"/>
      <c r="D14" s="10"/>
      <c r="E14" s="16"/>
      <c r="F14" s="16"/>
      <c r="G14" s="10">
        <v>2</v>
      </c>
      <c r="H14" s="10">
        <f t="shared" si="3"/>
        <v>68</v>
      </c>
      <c r="I14" s="10">
        <v>2</v>
      </c>
      <c r="J14" s="10">
        <f>I14*34</f>
        <v>68</v>
      </c>
      <c r="K14" s="10">
        <v>2</v>
      </c>
      <c r="L14" s="10">
        <f t="shared" si="1"/>
        <v>68</v>
      </c>
      <c r="M14" s="14">
        <f t="shared" si="2"/>
        <v>6</v>
      </c>
      <c r="N14" s="14">
        <f t="shared" si="2"/>
        <v>204</v>
      </c>
    </row>
    <row r="15" spans="1:14" ht="15">
      <c r="A15" s="102"/>
      <c r="B15" s="2" t="s">
        <v>15</v>
      </c>
      <c r="C15" s="10"/>
      <c r="D15" s="10"/>
      <c r="E15" s="16"/>
      <c r="F15" s="16"/>
      <c r="G15" s="10">
        <v>0.5</v>
      </c>
      <c r="H15" s="10">
        <f t="shared" si="3"/>
        <v>17</v>
      </c>
      <c r="I15" s="10"/>
      <c r="J15" s="10"/>
      <c r="K15" s="10"/>
      <c r="L15" s="10"/>
      <c r="M15" s="14">
        <f t="shared" si="2"/>
        <v>0.5</v>
      </c>
      <c r="N15" s="14">
        <f t="shared" si="2"/>
        <v>17</v>
      </c>
    </row>
    <row r="16" spans="1:14" ht="30">
      <c r="A16" s="100" t="s">
        <v>16</v>
      </c>
      <c r="B16" s="2" t="s">
        <v>17</v>
      </c>
      <c r="C16" s="10">
        <v>2</v>
      </c>
      <c r="D16" s="10">
        <f>C16*35</f>
        <v>70</v>
      </c>
      <c r="E16" s="16">
        <v>2</v>
      </c>
      <c r="F16" s="16">
        <f>E16*34</f>
        <v>68</v>
      </c>
      <c r="G16" s="10">
        <v>2</v>
      </c>
      <c r="H16" s="10">
        <f t="shared" si="3"/>
        <v>68</v>
      </c>
      <c r="I16" s="10">
        <v>2</v>
      </c>
      <c r="J16" s="10">
        <f>I16*34</f>
        <v>68</v>
      </c>
      <c r="K16" s="10">
        <v>3</v>
      </c>
      <c r="L16" s="10">
        <f t="shared" si="1"/>
        <v>102</v>
      </c>
      <c r="M16" s="14">
        <f t="shared" si="2"/>
        <v>11</v>
      </c>
      <c r="N16" s="14">
        <f t="shared" si="2"/>
        <v>376</v>
      </c>
    </row>
    <row r="17" spans="1:14" ht="15">
      <c r="A17" s="101"/>
      <c r="B17" s="3" t="s">
        <v>18</v>
      </c>
      <c r="C17" s="10"/>
      <c r="D17" s="10"/>
      <c r="E17" s="16">
        <v>0.5</v>
      </c>
      <c r="F17" s="16">
        <f>E17*34</f>
        <v>17</v>
      </c>
      <c r="G17" s="10">
        <v>0.5</v>
      </c>
      <c r="H17" s="10">
        <f t="shared" si="3"/>
        <v>17</v>
      </c>
      <c r="I17" s="10"/>
      <c r="J17" s="10"/>
      <c r="K17" s="10"/>
      <c r="L17" s="10"/>
      <c r="M17" s="14">
        <f t="shared" si="2"/>
        <v>1</v>
      </c>
      <c r="N17" s="14">
        <f t="shared" si="2"/>
        <v>34</v>
      </c>
    </row>
    <row r="18" spans="1:14" ht="15">
      <c r="A18" s="102"/>
      <c r="B18" s="2" t="s">
        <v>19</v>
      </c>
      <c r="C18" s="10">
        <v>0.5</v>
      </c>
      <c r="D18" s="10">
        <f>C18*35</f>
        <v>17.5</v>
      </c>
      <c r="E18" s="16">
        <v>0.5</v>
      </c>
      <c r="F18" s="16">
        <f>E18*34</f>
        <v>17</v>
      </c>
      <c r="G18" s="10"/>
      <c r="H18" s="10"/>
      <c r="I18" s="10"/>
      <c r="J18" s="10"/>
      <c r="K18" s="10"/>
      <c r="L18" s="10"/>
      <c r="M18" s="14">
        <f t="shared" si="2"/>
        <v>1</v>
      </c>
      <c r="N18" s="14">
        <f t="shared" si="2"/>
        <v>34.5</v>
      </c>
    </row>
    <row r="19" spans="1:14" ht="15">
      <c r="A19" s="100" t="s">
        <v>20</v>
      </c>
      <c r="B19" s="3" t="s">
        <v>21</v>
      </c>
      <c r="C19" s="10"/>
      <c r="D19" s="10"/>
      <c r="E19" s="16"/>
      <c r="F19" s="16"/>
      <c r="G19" s="10">
        <v>2</v>
      </c>
      <c r="H19" s="10">
        <f t="shared" si="3"/>
        <v>68</v>
      </c>
      <c r="I19" s="10">
        <v>2</v>
      </c>
      <c r="J19" s="10">
        <f>I19*34</f>
        <v>68</v>
      </c>
      <c r="K19" s="10">
        <v>3</v>
      </c>
      <c r="L19" s="10">
        <f t="shared" si="1"/>
        <v>102</v>
      </c>
      <c r="M19" s="14">
        <f t="shared" si="2"/>
        <v>7</v>
      </c>
      <c r="N19" s="14">
        <f t="shared" si="2"/>
        <v>238</v>
      </c>
    </row>
    <row r="20" spans="1:14" ht="15">
      <c r="A20" s="101"/>
      <c r="B20" s="2" t="s">
        <v>22</v>
      </c>
      <c r="C20" s="10">
        <v>0.5</v>
      </c>
      <c r="D20" s="10">
        <f>C20*35</f>
        <v>17.5</v>
      </c>
      <c r="E20" s="16">
        <v>0.5</v>
      </c>
      <c r="F20" s="16">
        <f>E20*34</f>
        <v>17</v>
      </c>
      <c r="G20" s="10"/>
      <c r="H20" s="10"/>
      <c r="I20" s="10">
        <v>1</v>
      </c>
      <c r="J20" s="10">
        <f>I20*34</f>
        <v>34</v>
      </c>
      <c r="K20" s="10"/>
      <c r="L20" s="10"/>
      <c r="M20" s="14">
        <f t="shared" si="2"/>
        <v>2</v>
      </c>
      <c r="N20" s="14">
        <f t="shared" si="2"/>
        <v>68.5</v>
      </c>
    </row>
    <row r="21" spans="1:14" ht="15">
      <c r="A21" s="102"/>
      <c r="B21" s="2" t="s">
        <v>23</v>
      </c>
      <c r="C21" s="10"/>
      <c r="D21" s="10"/>
      <c r="E21" s="16"/>
      <c r="F21" s="16"/>
      <c r="G21" s="10"/>
      <c r="H21" s="10"/>
      <c r="I21" s="10">
        <v>2</v>
      </c>
      <c r="J21" s="10">
        <f>I21*34</f>
        <v>68</v>
      </c>
      <c r="K21" s="10">
        <v>2</v>
      </c>
      <c r="L21" s="10">
        <f t="shared" si="1"/>
        <v>68</v>
      </c>
      <c r="M21" s="14">
        <f t="shared" si="2"/>
        <v>4</v>
      </c>
      <c r="N21" s="14">
        <f t="shared" si="2"/>
        <v>136</v>
      </c>
    </row>
    <row r="22" spans="1:14" ht="30">
      <c r="A22" s="100" t="s">
        <v>24</v>
      </c>
      <c r="B22" s="2" t="s">
        <v>25</v>
      </c>
      <c r="C22" s="10">
        <v>1</v>
      </c>
      <c r="D22" s="10">
        <f>C22*35</f>
        <v>35</v>
      </c>
      <c r="E22" s="16">
        <v>1</v>
      </c>
      <c r="F22" s="16">
        <f>E22*34</f>
        <v>34</v>
      </c>
      <c r="G22" s="10">
        <v>1</v>
      </c>
      <c r="H22" s="10">
        <f>G22*34</f>
        <v>34</v>
      </c>
      <c r="I22" s="22">
        <v>1</v>
      </c>
      <c r="J22" s="22">
        <f>I22*34</f>
        <v>34</v>
      </c>
      <c r="K22" s="10"/>
      <c r="L22" s="10"/>
      <c r="M22" s="14">
        <f t="shared" si="2"/>
        <v>4</v>
      </c>
      <c r="N22" s="14">
        <f t="shared" si="2"/>
        <v>137</v>
      </c>
    </row>
    <row r="23" spans="1:14" ht="15">
      <c r="A23" s="101"/>
      <c r="B23" s="2" t="s">
        <v>26</v>
      </c>
      <c r="C23" s="10">
        <v>1</v>
      </c>
      <c r="D23" s="10">
        <f>C23*35</f>
        <v>35</v>
      </c>
      <c r="E23" s="16">
        <v>1</v>
      </c>
      <c r="F23" s="16">
        <f>E23*34</f>
        <v>34</v>
      </c>
      <c r="G23" s="10">
        <v>1</v>
      </c>
      <c r="H23" s="10">
        <f>G23*34</f>
        <v>34</v>
      </c>
      <c r="I23" s="10"/>
      <c r="J23" s="10"/>
      <c r="K23" s="10"/>
      <c r="L23" s="10"/>
      <c r="M23" s="14">
        <f t="shared" si="2"/>
        <v>3</v>
      </c>
      <c r="N23" s="14">
        <f t="shared" si="2"/>
        <v>103</v>
      </c>
    </row>
    <row r="24" spans="1:14" ht="15">
      <c r="A24" s="102"/>
      <c r="B24" s="2"/>
      <c r="C24" s="10"/>
      <c r="D24" s="10"/>
      <c r="E24" s="16"/>
      <c r="F24" s="16"/>
      <c r="G24" s="10"/>
      <c r="H24" s="10"/>
      <c r="I24" s="10"/>
      <c r="J24" s="10"/>
      <c r="K24" s="10"/>
      <c r="L24" s="10"/>
      <c r="M24" s="14"/>
      <c r="N24" s="14"/>
    </row>
    <row r="25" spans="1:14" ht="15">
      <c r="A25" s="11" t="s">
        <v>27</v>
      </c>
      <c r="B25" s="2" t="s">
        <v>27</v>
      </c>
      <c r="C25" s="10">
        <v>1</v>
      </c>
      <c r="D25" s="10">
        <f>C25*35</f>
        <v>35</v>
      </c>
      <c r="E25" s="16">
        <v>1</v>
      </c>
      <c r="F25" s="16">
        <f>E25*34</f>
        <v>34</v>
      </c>
      <c r="G25" s="10">
        <v>1</v>
      </c>
      <c r="H25" s="10">
        <f>G25*34</f>
        <v>34</v>
      </c>
      <c r="I25" s="10">
        <v>1</v>
      </c>
      <c r="J25" s="10">
        <f>I25*34</f>
        <v>34</v>
      </c>
      <c r="K25" s="10"/>
      <c r="L25" s="10"/>
      <c r="M25" s="14">
        <f t="shared" si="2"/>
        <v>4</v>
      </c>
      <c r="N25" s="14">
        <f t="shared" si="2"/>
        <v>137</v>
      </c>
    </row>
    <row r="26" spans="1:14" ht="24.75" customHeight="1">
      <c r="A26" s="103" t="s">
        <v>28</v>
      </c>
      <c r="B26" s="2" t="s">
        <v>29</v>
      </c>
      <c r="C26" s="10">
        <v>1</v>
      </c>
      <c r="D26" s="10">
        <f>C26*35</f>
        <v>35</v>
      </c>
      <c r="E26" s="16">
        <v>2</v>
      </c>
      <c r="F26" s="16">
        <f>E26*34</f>
        <v>68</v>
      </c>
      <c r="G26" s="10">
        <v>2</v>
      </c>
      <c r="H26" s="10">
        <f>G26*34</f>
        <v>68</v>
      </c>
      <c r="I26" s="10">
        <v>2</v>
      </c>
      <c r="J26" s="10">
        <f>I26*34</f>
        <v>68</v>
      </c>
      <c r="K26" s="10">
        <v>2</v>
      </c>
      <c r="L26" s="10">
        <f t="shared" si="1"/>
        <v>68</v>
      </c>
      <c r="M26" s="14">
        <f t="shared" si="2"/>
        <v>9</v>
      </c>
      <c r="N26" s="14">
        <f t="shared" si="2"/>
        <v>307</v>
      </c>
    </row>
    <row r="27" spans="1:14" ht="36.75" customHeight="1">
      <c r="A27" s="104"/>
      <c r="B27" s="2" t="s">
        <v>30</v>
      </c>
      <c r="C27" s="5">
        <v>0.5</v>
      </c>
      <c r="D27" s="10">
        <f>C27*35</f>
        <v>17.5</v>
      </c>
      <c r="E27" s="16">
        <v>0.5</v>
      </c>
      <c r="F27" s="16">
        <f>E27*34</f>
        <v>17</v>
      </c>
      <c r="G27" s="22">
        <v>1</v>
      </c>
      <c r="H27" s="22">
        <f>G27*34</f>
        <v>34</v>
      </c>
      <c r="I27" s="22">
        <v>1</v>
      </c>
      <c r="J27" s="22">
        <f>I27*34</f>
        <v>34</v>
      </c>
      <c r="K27" s="10"/>
      <c r="L27" s="10"/>
      <c r="M27" s="14">
        <f t="shared" si="2"/>
        <v>3</v>
      </c>
      <c r="N27" s="14">
        <f t="shared" si="2"/>
        <v>102.5</v>
      </c>
    </row>
    <row r="28" spans="1:14" ht="60">
      <c r="A28" s="11" t="s">
        <v>31</v>
      </c>
      <c r="B28" s="21" t="s">
        <v>32</v>
      </c>
      <c r="C28" s="10">
        <v>0.5</v>
      </c>
      <c r="D28" s="10">
        <f>C28*35</f>
        <v>17.5</v>
      </c>
      <c r="E28" s="16"/>
      <c r="F28" s="16"/>
      <c r="G28" s="10"/>
      <c r="H28" s="10"/>
      <c r="I28" s="10"/>
      <c r="J28" s="10"/>
      <c r="K28" s="10"/>
      <c r="L28" s="10"/>
      <c r="M28" s="14">
        <f t="shared" si="2"/>
        <v>0.5</v>
      </c>
      <c r="N28" s="14">
        <f t="shared" si="2"/>
        <v>17.5</v>
      </c>
    </row>
    <row r="29" spans="1:14" ht="15">
      <c r="A29" s="105" t="s">
        <v>33</v>
      </c>
      <c r="B29" s="106"/>
      <c r="C29" s="5">
        <f>SUM(C5:C28)</f>
        <v>21</v>
      </c>
      <c r="D29" s="10">
        <f>C29*35</f>
        <v>735</v>
      </c>
      <c r="E29" s="17">
        <f>SUM(E5:E28)</f>
        <v>22</v>
      </c>
      <c r="F29" s="17">
        <f>E29*34</f>
        <v>748</v>
      </c>
      <c r="G29" s="5">
        <f>SUM(G5:G28)</f>
        <v>23</v>
      </c>
      <c r="H29" s="5">
        <f>G29*34</f>
        <v>782</v>
      </c>
      <c r="I29" s="5">
        <f>SUM(I5:I28)</f>
        <v>24</v>
      </c>
      <c r="J29" s="5">
        <f>I29*34</f>
        <v>816</v>
      </c>
      <c r="K29" s="5">
        <f>SUM(K5:K28)</f>
        <v>24</v>
      </c>
      <c r="L29" s="5">
        <f t="shared" si="1"/>
        <v>816</v>
      </c>
      <c r="M29" s="14">
        <f t="shared" si="2"/>
        <v>114</v>
      </c>
      <c r="N29" s="14">
        <f t="shared" si="2"/>
        <v>3897</v>
      </c>
    </row>
    <row r="30" spans="1:14" ht="15">
      <c r="A30" s="105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6"/>
    </row>
    <row r="31" spans="1:14" ht="15">
      <c r="A31" s="98" t="s">
        <v>12</v>
      </c>
      <c r="B31" s="99"/>
      <c r="C31" s="10">
        <v>1</v>
      </c>
      <c r="D31" s="10">
        <f>C31*35</f>
        <v>35</v>
      </c>
      <c r="E31" s="16">
        <v>1</v>
      </c>
      <c r="F31" s="16">
        <f>E31*34</f>
        <v>34</v>
      </c>
      <c r="G31" s="10"/>
      <c r="H31" s="10"/>
      <c r="I31" s="10"/>
      <c r="J31" s="10"/>
      <c r="K31" s="10"/>
      <c r="L31" s="10"/>
      <c r="M31" s="14">
        <f t="shared" si="2"/>
        <v>2</v>
      </c>
      <c r="N31" s="14">
        <f t="shared" si="2"/>
        <v>69</v>
      </c>
    </row>
    <row r="32" spans="1:14" ht="15">
      <c r="A32" s="98" t="s">
        <v>35</v>
      </c>
      <c r="B32" s="99"/>
      <c r="C32" s="5"/>
      <c r="D32" s="10"/>
      <c r="E32" s="16"/>
      <c r="F32" s="16"/>
      <c r="G32" s="10">
        <v>1</v>
      </c>
      <c r="H32" s="10">
        <f>G32*34</f>
        <v>34</v>
      </c>
      <c r="I32" s="10">
        <v>1</v>
      </c>
      <c r="J32" s="10">
        <f>I32*34</f>
        <v>34</v>
      </c>
      <c r="K32" s="10">
        <v>1</v>
      </c>
      <c r="L32" s="10">
        <f t="shared" si="1"/>
        <v>34</v>
      </c>
      <c r="M32" s="14">
        <f t="shared" si="2"/>
        <v>3</v>
      </c>
      <c r="N32" s="14">
        <f t="shared" si="2"/>
        <v>102</v>
      </c>
    </row>
    <row r="33" spans="1:14" ht="15">
      <c r="A33" s="98" t="s">
        <v>4</v>
      </c>
      <c r="B33" s="99"/>
      <c r="C33" s="5">
        <v>2</v>
      </c>
      <c r="D33" s="10">
        <f>C33*35</f>
        <v>70</v>
      </c>
      <c r="E33" s="16">
        <v>3</v>
      </c>
      <c r="F33" s="16">
        <f aca="true" t="shared" si="4" ref="F33:F39">E33*34</f>
        <v>102</v>
      </c>
      <c r="G33" s="10">
        <v>2</v>
      </c>
      <c r="H33" s="10">
        <f>G33*34</f>
        <v>68</v>
      </c>
      <c r="I33" s="10">
        <v>2</v>
      </c>
      <c r="J33" s="10">
        <f>I33*34</f>
        <v>68</v>
      </c>
      <c r="K33" s="10">
        <v>2</v>
      </c>
      <c r="L33" s="10">
        <f t="shared" si="1"/>
        <v>68</v>
      </c>
      <c r="M33" s="14">
        <f t="shared" si="2"/>
        <v>11</v>
      </c>
      <c r="N33" s="14">
        <f t="shared" si="2"/>
        <v>376</v>
      </c>
    </row>
    <row r="34" spans="1:14" ht="15">
      <c r="A34" s="98" t="s">
        <v>36</v>
      </c>
      <c r="B34" s="99"/>
      <c r="C34" s="5">
        <v>1</v>
      </c>
      <c r="D34" s="10">
        <f aca="true" t="shared" si="5" ref="D34:D42">C34*35</f>
        <v>35</v>
      </c>
      <c r="E34" s="16">
        <v>1</v>
      </c>
      <c r="F34" s="16">
        <f t="shared" si="4"/>
        <v>34</v>
      </c>
      <c r="G34" s="10"/>
      <c r="H34" s="10"/>
      <c r="I34" s="10"/>
      <c r="J34" s="10"/>
      <c r="K34" s="10"/>
      <c r="L34" s="10"/>
      <c r="M34" s="14">
        <f t="shared" si="2"/>
        <v>2</v>
      </c>
      <c r="N34" s="14">
        <f t="shared" si="2"/>
        <v>69</v>
      </c>
    </row>
    <row r="35" spans="1:14" ht="15">
      <c r="A35" s="98" t="s">
        <v>51</v>
      </c>
      <c r="B35" s="99"/>
      <c r="C35" s="5">
        <v>0.5</v>
      </c>
      <c r="D35" s="10">
        <f t="shared" si="5"/>
        <v>17.5</v>
      </c>
      <c r="E35" s="16">
        <v>0.5</v>
      </c>
      <c r="F35" s="16">
        <f t="shared" si="4"/>
        <v>17</v>
      </c>
      <c r="G35" s="10">
        <v>0.5</v>
      </c>
      <c r="H35" s="10">
        <f>G35*34</f>
        <v>17</v>
      </c>
      <c r="I35" s="10">
        <v>1</v>
      </c>
      <c r="J35" s="10">
        <f>I35*34</f>
        <v>34</v>
      </c>
      <c r="K35" s="10">
        <v>1</v>
      </c>
      <c r="L35" s="10">
        <f t="shared" si="1"/>
        <v>34</v>
      </c>
      <c r="M35" s="14">
        <f t="shared" si="2"/>
        <v>3.5</v>
      </c>
      <c r="N35" s="14">
        <f t="shared" si="2"/>
        <v>119.5</v>
      </c>
    </row>
    <row r="36" spans="1:14" ht="15">
      <c r="A36" s="98" t="s">
        <v>19</v>
      </c>
      <c r="B36" s="99"/>
      <c r="C36" s="5">
        <v>0.5</v>
      </c>
      <c r="D36" s="10">
        <f t="shared" si="5"/>
        <v>17.5</v>
      </c>
      <c r="E36" s="16">
        <v>0.5</v>
      </c>
      <c r="F36" s="16">
        <f t="shared" si="4"/>
        <v>17</v>
      </c>
      <c r="G36" s="10">
        <v>2</v>
      </c>
      <c r="H36" s="10">
        <f>G36*34</f>
        <v>68</v>
      </c>
      <c r="I36" s="10">
        <v>2</v>
      </c>
      <c r="J36" s="10">
        <f>I36*34</f>
        <v>68</v>
      </c>
      <c r="K36" s="10">
        <v>2</v>
      </c>
      <c r="L36" s="10">
        <f t="shared" si="1"/>
        <v>68</v>
      </c>
      <c r="M36" s="14">
        <f t="shared" si="2"/>
        <v>7</v>
      </c>
      <c r="N36" s="14">
        <f t="shared" si="2"/>
        <v>238.5</v>
      </c>
    </row>
    <row r="37" spans="1:14" ht="15">
      <c r="A37" s="98" t="s">
        <v>22</v>
      </c>
      <c r="B37" s="99"/>
      <c r="C37" s="5">
        <v>0.5</v>
      </c>
      <c r="D37" s="10">
        <f t="shared" si="5"/>
        <v>17.5</v>
      </c>
      <c r="E37" s="16">
        <v>0.5</v>
      </c>
      <c r="F37" s="16">
        <f t="shared" si="4"/>
        <v>17</v>
      </c>
      <c r="G37" s="10">
        <v>2</v>
      </c>
      <c r="H37" s="10">
        <f>G37*34</f>
        <v>68</v>
      </c>
      <c r="I37" s="10">
        <v>1</v>
      </c>
      <c r="J37" s="10">
        <f>I37*34</f>
        <v>34</v>
      </c>
      <c r="K37" s="10">
        <v>2</v>
      </c>
      <c r="L37" s="10">
        <f t="shared" si="1"/>
        <v>68</v>
      </c>
      <c r="M37" s="14">
        <f t="shared" si="2"/>
        <v>6</v>
      </c>
      <c r="N37" s="14">
        <f t="shared" si="2"/>
        <v>204.5</v>
      </c>
    </row>
    <row r="38" spans="1:14" ht="15">
      <c r="A38" s="98" t="s">
        <v>15</v>
      </c>
      <c r="B38" s="99"/>
      <c r="C38" s="5">
        <v>0.5</v>
      </c>
      <c r="D38" s="10">
        <f t="shared" si="5"/>
        <v>17.5</v>
      </c>
      <c r="E38" s="16">
        <v>0.5</v>
      </c>
      <c r="F38" s="16">
        <f t="shared" si="4"/>
        <v>17</v>
      </c>
      <c r="G38" s="10">
        <v>0.5</v>
      </c>
      <c r="H38" s="10">
        <f>G38*34</f>
        <v>17</v>
      </c>
      <c r="I38" s="10">
        <v>1</v>
      </c>
      <c r="J38" s="10">
        <f>I38*34</f>
        <v>34</v>
      </c>
      <c r="K38" s="10">
        <v>1</v>
      </c>
      <c r="L38" s="10">
        <f t="shared" si="1"/>
        <v>34</v>
      </c>
      <c r="M38" s="14">
        <f t="shared" si="2"/>
        <v>3.5</v>
      </c>
      <c r="N38" s="14">
        <f t="shared" si="2"/>
        <v>119.5</v>
      </c>
    </row>
    <row r="39" spans="1:14" ht="15">
      <c r="A39" s="98" t="s">
        <v>27</v>
      </c>
      <c r="B39" s="99"/>
      <c r="C39" s="5">
        <v>1</v>
      </c>
      <c r="D39" s="10">
        <f t="shared" si="5"/>
        <v>35</v>
      </c>
      <c r="E39" s="16">
        <v>1</v>
      </c>
      <c r="F39" s="16">
        <f t="shared" si="4"/>
        <v>34</v>
      </c>
      <c r="G39" s="10">
        <v>1</v>
      </c>
      <c r="H39" s="10">
        <f>G39*34</f>
        <v>34</v>
      </c>
      <c r="I39" s="10">
        <v>1</v>
      </c>
      <c r="J39" s="10">
        <f>I39*34</f>
        <v>34</v>
      </c>
      <c r="K39" s="10"/>
      <c r="L39" s="10"/>
      <c r="M39" s="14">
        <f t="shared" si="2"/>
        <v>4</v>
      </c>
      <c r="N39" s="14">
        <f t="shared" si="2"/>
        <v>137</v>
      </c>
    </row>
    <row r="40" spans="1:14" ht="15">
      <c r="A40" s="98" t="s">
        <v>29</v>
      </c>
      <c r="B40" s="99"/>
      <c r="C40" s="5">
        <v>1</v>
      </c>
      <c r="D40" s="10">
        <f t="shared" si="5"/>
        <v>35</v>
      </c>
      <c r="E40" s="16"/>
      <c r="F40" s="16"/>
      <c r="G40" s="10"/>
      <c r="H40" s="10"/>
      <c r="I40" s="10"/>
      <c r="J40" s="10"/>
      <c r="K40" s="10"/>
      <c r="L40" s="10"/>
      <c r="M40" s="14">
        <f t="shared" si="2"/>
        <v>1</v>
      </c>
      <c r="N40" s="14">
        <f t="shared" si="2"/>
        <v>35</v>
      </c>
    </row>
    <row r="41" spans="1:14" ht="15">
      <c r="A41" s="96" t="s">
        <v>33</v>
      </c>
      <c r="B41" s="97"/>
      <c r="C41" s="5">
        <f>SUM(C31:C40)</f>
        <v>8</v>
      </c>
      <c r="D41" s="10">
        <f t="shared" si="5"/>
        <v>280</v>
      </c>
      <c r="E41" s="17">
        <f>SUM(E31:E40)</f>
        <v>8</v>
      </c>
      <c r="F41" s="17">
        <f>E41*34</f>
        <v>272</v>
      </c>
      <c r="G41" s="5">
        <f>SUM(G31:G40)</f>
        <v>9</v>
      </c>
      <c r="H41" s="5">
        <f>G41*34</f>
        <v>306</v>
      </c>
      <c r="I41" s="5">
        <f>SUM(I31:I40)</f>
        <v>9</v>
      </c>
      <c r="J41" s="5">
        <f>I41*34</f>
        <v>306</v>
      </c>
      <c r="K41" s="5">
        <f>SUM(K31:K40)</f>
        <v>9</v>
      </c>
      <c r="L41" s="5">
        <f>K41*34</f>
        <v>306</v>
      </c>
      <c r="M41" s="14">
        <f t="shared" si="2"/>
        <v>43</v>
      </c>
      <c r="N41" s="14">
        <f t="shared" si="2"/>
        <v>1470</v>
      </c>
    </row>
    <row r="42" spans="1:14" ht="15">
      <c r="A42" s="96" t="s">
        <v>33</v>
      </c>
      <c r="B42" s="97"/>
      <c r="C42" s="5">
        <f>C41+C29</f>
        <v>29</v>
      </c>
      <c r="D42" s="10">
        <f t="shared" si="5"/>
        <v>1015</v>
      </c>
      <c r="E42" s="17">
        <f>E41+E29</f>
        <v>30</v>
      </c>
      <c r="F42" s="17">
        <f>E42*34</f>
        <v>1020</v>
      </c>
      <c r="G42" s="5">
        <f>G41+G29</f>
        <v>32</v>
      </c>
      <c r="H42" s="5">
        <f>G42*34</f>
        <v>1088</v>
      </c>
      <c r="I42" s="5">
        <f>I41+I29</f>
        <v>33</v>
      </c>
      <c r="J42" s="5">
        <f>I42*34</f>
        <v>1122</v>
      </c>
      <c r="K42" s="5">
        <f>K41+K29</f>
        <v>33</v>
      </c>
      <c r="L42" s="5">
        <f>K42*34</f>
        <v>1122</v>
      </c>
      <c r="M42" s="14">
        <f t="shared" si="2"/>
        <v>157</v>
      </c>
      <c r="N42" s="14">
        <f t="shared" si="2"/>
        <v>5367</v>
      </c>
    </row>
  </sheetData>
  <sheetProtection/>
  <mergeCells count="51">
    <mergeCell ref="A42:B42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37:B37"/>
    <mergeCell ref="A19:A21"/>
    <mergeCell ref="A22:A24"/>
    <mergeCell ref="A26:A27"/>
    <mergeCell ref="A29:B29"/>
    <mergeCell ref="A30:N30"/>
    <mergeCell ref="A31:B31"/>
    <mergeCell ref="K10:K11"/>
    <mergeCell ref="L10:L11"/>
    <mergeCell ref="M10:M11"/>
    <mergeCell ref="N10:N11"/>
    <mergeCell ref="A12:A15"/>
    <mergeCell ref="A16:A18"/>
    <mergeCell ref="E10:E11"/>
    <mergeCell ref="F10:F11"/>
    <mergeCell ref="G10:G11"/>
    <mergeCell ref="H10:H11"/>
    <mergeCell ref="I10:I11"/>
    <mergeCell ref="J10:J11"/>
    <mergeCell ref="A5:A6"/>
    <mergeCell ref="A7:A8"/>
    <mergeCell ref="A9:A11"/>
    <mergeCell ref="B10:B11"/>
    <mergeCell ref="C10:C11"/>
    <mergeCell ref="D10:D11"/>
    <mergeCell ref="E3:F3"/>
    <mergeCell ref="G3:H3"/>
    <mergeCell ref="I3:J3"/>
    <mergeCell ref="K3:L3"/>
    <mergeCell ref="M3:N3"/>
    <mergeCell ref="A4:N4"/>
    <mergeCell ref="A1:N1"/>
    <mergeCell ref="A2:A3"/>
    <mergeCell ref="B2:B3"/>
    <mergeCell ref="C2:D2"/>
    <mergeCell ref="E2:F2"/>
    <mergeCell ref="G2:H2"/>
    <mergeCell ref="I2:J2"/>
    <mergeCell ref="K2:L2"/>
    <mergeCell ref="M2:N2"/>
    <mergeCell ref="C3:D3"/>
  </mergeCells>
  <printOptions/>
  <pageMargins left="0.25" right="0.25" top="0.75" bottom="0.75" header="0.3" footer="0.3"/>
  <pageSetup fitToHeight="0" fitToWidth="1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90" zoomScaleNormal="90" zoomScalePageLayoutView="0" workbookViewId="0" topLeftCell="A1">
      <selection activeCell="L50" sqref="L50"/>
    </sheetView>
  </sheetViews>
  <sheetFormatPr defaultColWidth="9.140625" defaultRowHeight="15"/>
  <cols>
    <col min="1" max="1" width="27.421875" style="0" customWidth="1"/>
    <col min="2" max="2" width="25.421875" style="0" customWidth="1"/>
    <col min="11" max="11" width="14.00390625" style="0" customWidth="1"/>
    <col min="12" max="12" width="10.421875" style="0" bestFit="1" customWidth="1"/>
  </cols>
  <sheetData>
    <row r="1" spans="1:10" s="83" customFormat="1" ht="18.75">
      <c r="A1" s="82" t="s">
        <v>112</v>
      </c>
      <c r="J1" s="83" t="s">
        <v>109</v>
      </c>
    </row>
    <row r="2" spans="1:9" s="83" customFormat="1" ht="18.75">
      <c r="A2" s="84" t="s">
        <v>113</v>
      </c>
      <c r="B2" s="68"/>
      <c r="C2" s="68"/>
      <c r="D2" s="68"/>
      <c r="E2" s="68"/>
      <c r="F2" s="68"/>
      <c r="I2" s="83" t="s">
        <v>110</v>
      </c>
    </row>
    <row r="3" spans="1:9" s="83" customFormat="1" ht="18.75">
      <c r="A3" s="85" t="s">
        <v>67</v>
      </c>
      <c r="B3" s="84" t="s">
        <v>114</v>
      </c>
      <c r="C3" s="84"/>
      <c r="D3" s="68"/>
      <c r="E3" s="68"/>
      <c r="F3" s="68"/>
      <c r="I3" s="83" t="s">
        <v>111</v>
      </c>
    </row>
    <row r="4" spans="1:9" s="83" customFormat="1" ht="19.5" thickBot="1">
      <c r="A4" s="85"/>
      <c r="B4" s="84"/>
      <c r="C4" s="84"/>
      <c r="D4" s="68"/>
      <c r="E4" s="68"/>
      <c r="F4" s="68"/>
      <c r="I4" s="83" t="s">
        <v>116</v>
      </c>
    </row>
    <row r="5" spans="1:12" ht="20.25" customHeight="1" thickBot="1">
      <c r="A5" s="161" t="s">
        <v>0</v>
      </c>
      <c r="B5" s="155" t="s">
        <v>1</v>
      </c>
      <c r="C5" s="152" t="s">
        <v>68</v>
      </c>
      <c r="D5" s="152"/>
      <c r="E5" s="152" t="s">
        <v>69</v>
      </c>
      <c r="F5" s="152"/>
      <c r="G5" s="152" t="s">
        <v>86</v>
      </c>
      <c r="H5" s="152"/>
      <c r="I5" s="152" t="s">
        <v>70</v>
      </c>
      <c r="J5" s="152"/>
      <c r="K5" s="168" t="s">
        <v>85</v>
      </c>
      <c r="L5" s="169"/>
    </row>
    <row r="6" spans="1:12" ht="26.25" customHeight="1" thickBot="1">
      <c r="A6" s="162"/>
      <c r="B6" s="156"/>
      <c r="C6" s="152" t="s">
        <v>46</v>
      </c>
      <c r="D6" s="152"/>
      <c r="E6" s="152" t="s">
        <v>46</v>
      </c>
      <c r="F6" s="152"/>
      <c r="G6" s="152" t="s">
        <v>46</v>
      </c>
      <c r="H6" s="152"/>
      <c r="I6" s="152" t="s">
        <v>46</v>
      </c>
      <c r="J6" s="152"/>
      <c r="K6" s="170"/>
      <c r="L6" s="171"/>
    </row>
    <row r="7" spans="1:12" ht="22.5" customHeight="1" thickBot="1">
      <c r="A7" s="149" t="s">
        <v>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1:12" ht="26.25" customHeight="1" thickBot="1">
      <c r="A8" s="157" t="s">
        <v>71</v>
      </c>
      <c r="B8" s="38" t="s">
        <v>4</v>
      </c>
      <c r="C8" s="39">
        <v>2.5</v>
      </c>
      <c r="D8" s="39">
        <f>C8*33</f>
        <v>82.5</v>
      </c>
      <c r="E8" s="39">
        <v>2.5</v>
      </c>
      <c r="F8" s="39">
        <f>E8*34</f>
        <v>85</v>
      </c>
      <c r="G8" s="39">
        <v>2.5</v>
      </c>
      <c r="H8" s="39">
        <f>G8*34</f>
        <v>85</v>
      </c>
      <c r="I8" s="39">
        <v>1.5</v>
      </c>
      <c r="J8" s="39">
        <f>I8*34</f>
        <v>51</v>
      </c>
      <c r="K8" s="56">
        <f aca="true" t="shared" si="0" ref="K8:L12">C8+E8+G8+I8</f>
        <v>9</v>
      </c>
      <c r="L8" s="38">
        <f t="shared" si="0"/>
        <v>303.5</v>
      </c>
    </row>
    <row r="9" spans="1:12" ht="42" customHeight="1" thickBot="1">
      <c r="A9" s="158"/>
      <c r="B9" s="40" t="s">
        <v>72</v>
      </c>
      <c r="C9" s="41">
        <v>1.5</v>
      </c>
      <c r="D9" s="39">
        <f aca="true" t="shared" si="1" ref="D9:D23">C9*33</f>
        <v>49.5</v>
      </c>
      <c r="E9" s="41">
        <v>1</v>
      </c>
      <c r="F9" s="39">
        <f aca="true" t="shared" si="2" ref="F9:F23">E9*34</f>
        <v>34</v>
      </c>
      <c r="G9" s="41">
        <v>1</v>
      </c>
      <c r="H9" s="39">
        <f aca="true" t="shared" si="3" ref="H9:H23">G9*34</f>
        <v>34</v>
      </c>
      <c r="I9" s="39">
        <v>1</v>
      </c>
      <c r="J9" s="39">
        <f aca="true" t="shared" si="4" ref="J9:J23">I9*34</f>
        <v>34</v>
      </c>
      <c r="K9" s="56">
        <f t="shared" si="0"/>
        <v>4.5</v>
      </c>
      <c r="L9" s="38">
        <f t="shared" si="0"/>
        <v>151.5</v>
      </c>
    </row>
    <row r="10" spans="1:12" ht="29.25" customHeight="1" thickBot="1">
      <c r="A10" s="159" t="s">
        <v>73</v>
      </c>
      <c r="B10" s="40" t="s">
        <v>7</v>
      </c>
      <c r="C10" s="41">
        <v>0.5</v>
      </c>
      <c r="D10" s="39">
        <f t="shared" si="1"/>
        <v>16.5</v>
      </c>
      <c r="E10" s="41">
        <v>0.5</v>
      </c>
      <c r="F10" s="39">
        <f t="shared" si="2"/>
        <v>17</v>
      </c>
      <c r="G10" s="41">
        <v>0.5</v>
      </c>
      <c r="H10" s="39">
        <f t="shared" si="3"/>
        <v>17</v>
      </c>
      <c r="I10" s="39">
        <v>0.5</v>
      </c>
      <c r="J10" s="39">
        <f t="shared" si="4"/>
        <v>17</v>
      </c>
      <c r="K10" s="56">
        <f t="shared" si="0"/>
        <v>2</v>
      </c>
      <c r="L10" s="38">
        <f t="shared" si="0"/>
        <v>67.5</v>
      </c>
    </row>
    <row r="11" spans="1:12" ht="62.25" customHeight="1" thickBot="1">
      <c r="A11" s="160"/>
      <c r="B11" s="42" t="s">
        <v>74</v>
      </c>
      <c r="C11" s="43">
        <v>0.5</v>
      </c>
      <c r="D11" s="44">
        <f t="shared" si="1"/>
        <v>16.5</v>
      </c>
      <c r="E11" s="43">
        <v>0.5</v>
      </c>
      <c r="F11" s="39">
        <f t="shared" si="2"/>
        <v>17</v>
      </c>
      <c r="G11" s="43">
        <v>0.5</v>
      </c>
      <c r="H11" s="39">
        <f t="shared" si="3"/>
        <v>17</v>
      </c>
      <c r="I11" s="44">
        <v>0.5</v>
      </c>
      <c r="J11" s="39">
        <f t="shared" si="4"/>
        <v>17</v>
      </c>
      <c r="K11" s="66">
        <f t="shared" si="0"/>
        <v>2</v>
      </c>
      <c r="L11" s="38">
        <f t="shared" si="0"/>
        <v>67.5</v>
      </c>
    </row>
    <row r="12" spans="1:12" ht="61.5" customHeight="1" thickBot="1">
      <c r="A12" s="45" t="s">
        <v>75</v>
      </c>
      <c r="B12" s="38" t="s">
        <v>10</v>
      </c>
      <c r="C12" s="39"/>
      <c r="D12" s="39"/>
      <c r="E12" s="39">
        <v>2</v>
      </c>
      <c r="F12" s="39">
        <f t="shared" si="2"/>
        <v>68</v>
      </c>
      <c r="G12" s="39">
        <v>2</v>
      </c>
      <c r="H12" s="39">
        <f t="shared" si="3"/>
        <v>68</v>
      </c>
      <c r="I12" s="39">
        <v>2</v>
      </c>
      <c r="J12" s="39">
        <f t="shared" si="4"/>
        <v>68</v>
      </c>
      <c r="K12" s="66">
        <f t="shared" si="0"/>
        <v>6</v>
      </c>
      <c r="L12" s="38">
        <f t="shared" si="0"/>
        <v>204</v>
      </c>
    </row>
    <row r="13" spans="1:12" ht="16.5" customHeight="1" hidden="1" thickBot="1">
      <c r="A13" s="163"/>
      <c r="B13" s="164"/>
      <c r="C13" s="46"/>
      <c r="D13" s="47">
        <f t="shared" si="1"/>
        <v>0</v>
      </c>
      <c r="E13" s="46"/>
      <c r="F13" s="39">
        <f t="shared" si="2"/>
        <v>0</v>
      </c>
      <c r="G13" s="46"/>
      <c r="H13" s="39">
        <f t="shared" si="3"/>
        <v>0</v>
      </c>
      <c r="I13" s="47">
        <v>1.5</v>
      </c>
      <c r="J13" s="39">
        <f t="shared" si="4"/>
        <v>51</v>
      </c>
      <c r="K13" s="48"/>
      <c r="L13" s="146"/>
    </row>
    <row r="14" spans="1:12" ht="16.5" customHeight="1" hidden="1" thickBot="1">
      <c r="A14" s="163"/>
      <c r="B14" s="165"/>
      <c r="C14" s="49"/>
      <c r="D14" s="39">
        <f t="shared" si="1"/>
        <v>0</v>
      </c>
      <c r="E14" s="49"/>
      <c r="F14" s="39">
        <f t="shared" si="2"/>
        <v>0</v>
      </c>
      <c r="G14" s="49"/>
      <c r="H14" s="39">
        <f t="shared" si="3"/>
        <v>0</v>
      </c>
      <c r="I14" s="39">
        <v>1.5</v>
      </c>
      <c r="J14" s="39">
        <f t="shared" si="4"/>
        <v>51</v>
      </c>
      <c r="K14" s="50"/>
      <c r="L14" s="146"/>
    </row>
    <row r="15" spans="1:12" ht="22.5" customHeight="1" thickBot="1">
      <c r="A15" s="153" t="s">
        <v>11</v>
      </c>
      <c r="B15" s="38" t="s">
        <v>12</v>
      </c>
      <c r="C15" s="39">
        <v>4</v>
      </c>
      <c r="D15" s="39">
        <f t="shared" si="1"/>
        <v>132</v>
      </c>
      <c r="E15" s="39">
        <v>4</v>
      </c>
      <c r="F15" s="39">
        <f t="shared" si="2"/>
        <v>136</v>
      </c>
      <c r="G15" s="39">
        <v>4</v>
      </c>
      <c r="H15" s="39">
        <f t="shared" si="3"/>
        <v>136</v>
      </c>
      <c r="I15" s="39">
        <v>4</v>
      </c>
      <c r="J15" s="39">
        <f t="shared" si="4"/>
        <v>136</v>
      </c>
      <c r="K15" s="65">
        <f>C15+E15+G15+I15</f>
        <v>16</v>
      </c>
      <c r="L15" s="38">
        <f>D15+F15+H15+J15</f>
        <v>540</v>
      </c>
    </row>
    <row r="16" spans="1:12" ht="25.5" customHeight="1" thickBot="1">
      <c r="A16" s="154"/>
      <c r="B16" s="38" t="s">
        <v>15</v>
      </c>
      <c r="C16" s="41" t="s">
        <v>76</v>
      </c>
      <c r="D16" s="39"/>
      <c r="E16" s="41" t="s">
        <v>76</v>
      </c>
      <c r="F16" s="39"/>
      <c r="G16" s="41" t="s">
        <v>76</v>
      </c>
      <c r="H16" s="39"/>
      <c r="I16" s="39"/>
      <c r="J16" s="39"/>
      <c r="K16" s="65"/>
      <c r="L16" s="38"/>
    </row>
    <row r="17" spans="1:12" ht="36" customHeight="1" thickBot="1">
      <c r="A17" s="51" t="s">
        <v>77</v>
      </c>
      <c r="B17" s="40" t="s">
        <v>78</v>
      </c>
      <c r="C17" s="41">
        <v>2</v>
      </c>
      <c r="D17" s="39">
        <f t="shared" si="1"/>
        <v>66</v>
      </c>
      <c r="E17" s="41">
        <v>2</v>
      </c>
      <c r="F17" s="39">
        <f t="shared" si="2"/>
        <v>68</v>
      </c>
      <c r="G17" s="41">
        <v>2</v>
      </c>
      <c r="H17" s="39">
        <f t="shared" si="3"/>
        <v>68</v>
      </c>
      <c r="I17" s="39">
        <v>2</v>
      </c>
      <c r="J17" s="39">
        <f t="shared" si="4"/>
        <v>68</v>
      </c>
      <c r="K17" s="65">
        <f>C17+E17+G17+I17</f>
        <v>8</v>
      </c>
      <c r="L17" s="38">
        <f>D17+F17+H17+J17</f>
        <v>270</v>
      </c>
    </row>
    <row r="18" spans="1:12" ht="96.75" customHeight="1" thickBot="1">
      <c r="A18" s="52" t="s">
        <v>79</v>
      </c>
      <c r="B18" s="40" t="s">
        <v>79</v>
      </c>
      <c r="C18" s="41"/>
      <c r="D18" s="39"/>
      <c r="E18" s="41"/>
      <c r="F18" s="39"/>
      <c r="G18" s="41"/>
      <c r="H18" s="39"/>
      <c r="I18" s="39">
        <v>1</v>
      </c>
      <c r="J18" s="39">
        <f t="shared" si="4"/>
        <v>34</v>
      </c>
      <c r="K18" s="65">
        <f aca="true" t="shared" si="5" ref="K18:K23">C18+E18+G18+I18</f>
        <v>1</v>
      </c>
      <c r="L18" s="38">
        <f aca="true" t="shared" si="6" ref="L18:L23">D18+F18+H18+J18</f>
        <v>34</v>
      </c>
    </row>
    <row r="19" spans="1:12" ht="27.75" customHeight="1" thickBot="1">
      <c r="A19" s="147" t="s">
        <v>24</v>
      </c>
      <c r="B19" s="40" t="s">
        <v>80</v>
      </c>
      <c r="C19" s="41">
        <v>1</v>
      </c>
      <c r="D19" s="39">
        <f t="shared" si="1"/>
        <v>33</v>
      </c>
      <c r="E19" s="41">
        <v>1</v>
      </c>
      <c r="F19" s="39">
        <f t="shared" si="2"/>
        <v>34</v>
      </c>
      <c r="G19" s="41">
        <v>1</v>
      </c>
      <c r="H19" s="39">
        <f t="shared" si="3"/>
        <v>34</v>
      </c>
      <c r="I19" s="39">
        <v>1</v>
      </c>
      <c r="J19" s="39">
        <f t="shared" si="4"/>
        <v>34</v>
      </c>
      <c r="K19" s="67">
        <f t="shared" si="5"/>
        <v>4</v>
      </c>
      <c r="L19" s="38">
        <f t="shared" si="6"/>
        <v>135</v>
      </c>
    </row>
    <row r="20" spans="1:12" ht="50.25" customHeight="1" thickBot="1">
      <c r="A20" s="148"/>
      <c r="B20" s="40" t="s">
        <v>25</v>
      </c>
      <c r="C20" s="41">
        <v>1</v>
      </c>
      <c r="D20" s="39">
        <f t="shared" si="1"/>
        <v>33</v>
      </c>
      <c r="E20" s="41">
        <v>1</v>
      </c>
      <c r="F20" s="39">
        <f t="shared" si="2"/>
        <v>34</v>
      </c>
      <c r="G20" s="41">
        <v>1</v>
      </c>
      <c r="H20" s="39">
        <f t="shared" si="3"/>
        <v>34</v>
      </c>
      <c r="I20" s="39">
        <v>1</v>
      </c>
      <c r="J20" s="39">
        <f t="shared" si="4"/>
        <v>34</v>
      </c>
      <c r="K20" s="67">
        <f t="shared" si="5"/>
        <v>4</v>
      </c>
      <c r="L20" s="38">
        <f t="shared" si="6"/>
        <v>135</v>
      </c>
    </row>
    <row r="21" spans="1:12" ht="32.25" customHeight="1" thickBot="1">
      <c r="A21" s="51" t="s">
        <v>27</v>
      </c>
      <c r="B21" s="40" t="s">
        <v>27</v>
      </c>
      <c r="C21" s="41">
        <v>1</v>
      </c>
      <c r="D21" s="39">
        <f t="shared" si="1"/>
        <v>33</v>
      </c>
      <c r="E21" s="41">
        <v>1</v>
      </c>
      <c r="F21" s="39">
        <f t="shared" si="2"/>
        <v>34</v>
      </c>
      <c r="G21" s="41">
        <v>1</v>
      </c>
      <c r="H21" s="39">
        <f t="shared" si="3"/>
        <v>34</v>
      </c>
      <c r="I21" s="41">
        <v>1</v>
      </c>
      <c r="J21" s="39">
        <f t="shared" si="4"/>
        <v>34</v>
      </c>
      <c r="K21" s="67">
        <f t="shared" si="5"/>
        <v>4</v>
      </c>
      <c r="L21" s="38">
        <f>D21+F21+H21+J21</f>
        <v>135</v>
      </c>
    </row>
    <row r="22" spans="1:12" ht="50.25" customHeight="1" thickBot="1">
      <c r="A22" s="51" t="s">
        <v>29</v>
      </c>
      <c r="B22" s="40" t="s">
        <v>29</v>
      </c>
      <c r="C22" s="41">
        <v>3</v>
      </c>
      <c r="D22" s="39">
        <f t="shared" si="1"/>
        <v>99</v>
      </c>
      <c r="E22" s="41">
        <v>3</v>
      </c>
      <c r="F22" s="39">
        <f t="shared" si="2"/>
        <v>102</v>
      </c>
      <c r="G22" s="41">
        <v>3</v>
      </c>
      <c r="H22" s="39">
        <f t="shared" si="3"/>
        <v>102</v>
      </c>
      <c r="I22" s="41">
        <v>3</v>
      </c>
      <c r="J22" s="39">
        <f t="shared" si="4"/>
        <v>102</v>
      </c>
      <c r="K22" s="67">
        <f t="shared" si="5"/>
        <v>12</v>
      </c>
      <c r="L22" s="38">
        <f t="shared" si="6"/>
        <v>405</v>
      </c>
    </row>
    <row r="23" spans="1:12" ht="20.25" thickBot="1">
      <c r="A23" s="53" t="s">
        <v>33</v>
      </c>
      <c r="B23" s="54"/>
      <c r="C23" s="55">
        <v>17</v>
      </c>
      <c r="D23" s="56">
        <f t="shared" si="1"/>
        <v>561</v>
      </c>
      <c r="E23" s="55">
        <v>19</v>
      </c>
      <c r="F23" s="56">
        <f t="shared" si="2"/>
        <v>646</v>
      </c>
      <c r="G23" s="55">
        <v>19</v>
      </c>
      <c r="H23" s="56">
        <f t="shared" si="3"/>
        <v>646</v>
      </c>
      <c r="I23" s="55">
        <v>19</v>
      </c>
      <c r="J23" s="56">
        <f t="shared" si="4"/>
        <v>646</v>
      </c>
      <c r="K23" s="67">
        <f t="shared" si="5"/>
        <v>74</v>
      </c>
      <c r="L23" s="38">
        <f t="shared" si="6"/>
        <v>2499</v>
      </c>
    </row>
    <row r="24" spans="1:12" ht="31.5" customHeight="1" thickBot="1">
      <c r="A24" s="149" t="s">
        <v>81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  <row r="25" spans="1:12" ht="40.5" customHeight="1" thickBot="1">
      <c r="A25" s="174" t="s">
        <v>82</v>
      </c>
      <c r="B25" s="146" t="s">
        <v>72</v>
      </c>
      <c r="C25" s="166">
        <v>5</v>
      </c>
      <c r="D25" s="39">
        <f>C25*33</f>
        <v>165</v>
      </c>
      <c r="E25" s="166">
        <v>2.5</v>
      </c>
      <c r="F25" s="39">
        <f>E25*34</f>
        <v>85</v>
      </c>
      <c r="G25" s="166">
        <v>2</v>
      </c>
      <c r="H25" s="39">
        <f>G25*34</f>
        <v>68</v>
      </c>
      <c r="I25" s="166">
        <v>1</v>
      </c>
      <c r="J25" s="38">
        <f>I25*34</f>
        <v>34</v>
      </c>
      <c r="K25" s="167">
        <f>C25+E25+G25+I25</f>
        <v>10.5</v>
      </c>
      <c r="L25" s="146">
        <f>D25+F25+H25+J25</f>
        <v>352</v>
      </c>
    </row>
    <row r="26" spans="1:12" ht="16.5" customHeight="1" hidden="1" thickBot="1">
      <c r="A26" s="175"/>
      <c r="B26" s="146"/>
      <c r="C26" s="166"/>
      <c r="D26" s="39">
        <f aca="true" t="shared" si="7" ref="D26:D31">C26*33</f>
        <v>0</v>
      </c>
      <c r="E26" s="166"/>
      <c r="F26" s="39">
        <f aca="true" t="shared" si="8" ref="F26:F31">E26*34</f>
        <v>0</v>
      </c>
      <c r="G26" s="166"/>
      <c r="H26" s="39">
        <f aca="true" t="shared" si="9" ref="H26:H31">G26*34</f>
        <v>0</v>
      </c>
      <c r="I26" s="166"/>
      <c r="J26" s="38">
        <f aca="true" t="shared" si="10" ref="J26:J31">I26*34</f>
        <v>0</v>
      </c>
      <c r="K26" s="167"/>
      <c r="L26" s="146"/>
    </row>
    <row r="27" spans="1:12" ht="19.5" thickBot="1">
      <c r="A27" s="176"/>
      <c r="B27" s="38" t="s">
        <v>4</v>
      </c>
      <c r="C27" s="39">
        <v>1</v>
      </c>
      <c r="D27" s="39">
        <f t="shared" si="7"/>
        <v>33</v>
      </c>
      <c r="E27" s="39">
        <v>2</v>
      </c>
      <c r="F27" s="39">
        <f t="shared" si="8"/>
        <v>68</v>
      </c>
      <c r="G27" s="39">
        <v>1</v>
      </c>
      <c r="H27" s="39">
        <f t="shared" si="9"/>
        <v>34</v>
      </c>
      <c r="I27" s="39">
        <v>2</v>
      </c>
      <c r="J27" s="38">
        <f t="shared" si="10"/>
        <v>68</v>
      </c>
      <c r="K27" s="65">
        <f aca="true" t="shared" si="11" ref="K27:L31">C27+E27+G27+I27</f>
        <v>6</v>
      </c>
      <c r="L27" s="61">
        <f t="shared" si="11"/>
        <v>203</v>
      </c>
    </row>
    <row r="28" spans="1:12" ht="24" customHeight="1" thickBot="1">
      <c r="A28" s="147" t="s">
        <v>11</v>
      </c>
      <c r="B28" s="40" t="s">
        <v>83</v>
      </c>
      <c r="C28" s="41">
        <v>1</v>
      </c>
      <c r="D28" s="39">
        <f t="shared" si="7"/>
        <v>33</v>
      </c>
      <c r="E28" s="41"/>
      <c r="F28" s="39">
        <f t="shared" si="8"/>
        <v>0</v>
      </c>
      <c r="G28" s="41">
        <v>1</v>
      </c>
      <c r="H28" s="39">
        <f t="shared" si="9"/>
        <v>34</v>
      </c>
      <c r="I28" s="57">
        <v>1</v>
      </c>
      <c r="J28" s="38">
        <f t="shared" si="10"/>
        <v>34</v>
      </c>
      <c r="K28" s="65">
        <f t="shared" si="11"/>
        <v>3</v>
      </c>
      <c r="L28" s="61">
        <f t="shared" si="11"/>
        <v>101</v>
      </c>
    </row>
    <row r="29" spans="1:13" ht="26.25" customHeight="1" thickBot="1">
      <c r="A29" s="148"/>
      <c r="B29" s="40" t="s">
        <v>84</v>
      </c>
      <c r="C29" s="41"/>
      <c r="D29" s="39">
        <f t="shared" si="7"/>
        <v>0</v>
      </c>
      <c r="E29" s="41"/>
      <c r="F29" s="39">
        <f t="shared" si="8"/>
        <v>0</v>
      </c>
      <c r="G29" s="41">
        <v>0.5</v>
      </c>
      <c r="H29" s="39">
        <f t="shared" si="9"/>
        <v>17</v>
      </c>
      <c r="I29" s="57">
        <v>0.5</v>
      </c>
      <c r="J29" s="38">
        <f t="shared" si="10"/>
        <v>17</v>
      </c>
      <c r="K29" s="65">
        <f t="shared" si="11"/>
        <v>1</v>
      </c>
      <c r="L29" s="61">
        <f t="shared" si="11"/>
        <v>34</v>
      </c>
      <c r="M29" s="37"/>
    </row>
    <row r="30" spans="1:12" ht="20.25" thickBot="1">
      <c r="A30" s="58" t="s">
        <v>33</v>
      </c>
      <c r="B30" s="59"/>
      <c r="C30" s="55">
        <v>4</v>
      </c>
      <c r="D30" s="56">
        <f t="shared" si="7"/>
        <v>132</v>
      </c>
      <c r="E30" s="55">
        <v>4.5</v>
      </c>
      <c r="F30" s="56">
        <f t="shared" si="8"/>
        <v>153</v>
      </c>
      <c r="G30" s="55">
        <v>4.5</v>
      </c>
      <c r="H30" s="56">
        <f t="shared" si="9"/>
        <v>153</v>
      </c>
      <c r="I30" s="60">
        <v>4.5</v>
      </c>
      <c r="J30" s="61">
        <f t="shared" si="10"/>
        <v>153</v>
      </c>
      <c r="K30" s="65">
        <f t="shared" si="11"/>
        <v>17.5</v>
      </c>
      <c r="L30" s="61">
        <f t="shared" si="11"/>
        <v>591</v>
      </c>
    </row>
    <row r="31" spans="1:12" ht="19.5" thickBot="1">
      <c r="A31" s="53" t="s">
        <v>33</v>
      </c>
      <c r="B31" s="62"/>
      <c r="C31" s="63">
        <v>21</v>
      </c>
      <c r="D31" s="56">
        <f t="shared" si="7"/>
        <v>693</v>
      </c>
      <c r="E31" s="63">
        <v>23</v>
      </c>
      <c r="F31" s="56">
        <f t="shared" si="8"/>
        <v>782</v>
      </c>
      <c r="G31" s="63">
        <v>23</v>
      </c>
      <c r="H31" s="56">
        <f t="shared" si="9"/>
        <v>782</v>
      </c>
      <c r="I31" s="64">
        <v>23</v>
      </c>
      <c r="J31" s="61">
        <f t="shared" si="10"/>
        <v>782</v>
      </c>
      <c r="K31" s="65">
        <f t="shared" si="11"/>
        <v>90</v>
      </c>
      <c r="L31" s="61">
        <f t="shared" si="11"/>
        <v>3039</v>
      </c>
    </row>
    <row r="33" spans="1:12" ht="30.75" customHeight="1">
      <c r="A33" s="134" t="s">
        <v>115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86"/>
    </row>
    <row r="34" spans="1:12" ht="1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1:2" s="68" customFormat="1" ht="18.75">
      <c r="A35" s="84" t="s">
        <v>96</v>
      </c>
      <c r="B35" s="84"/>
    </row>
    <row r="36" s="68" customFormat="1" ht="18.75"/>
    <row r="37" spans="1:12" s="68" customFormat="1" ht="18.75" customHeight="1">
      <c r="A37" s="139" t="s">
        <v>65</v>
      </c>
      <c r="B37" s="141" t="s">
        <v>66</v>
      </c>
      <c r="C37" s="143" t="s">
        <v>108</v>
      </c>
      <c r="D37" s="143"/>
      <c r="E37" s="143" t="s">
        <v>108</v>
      </c>
      <c r="F37" s="143"/>
      <c r="G37" s="143" t="s">
        <v>108</v>
      </c>
      <c r="H37" s="143"/>
      <c r="I37" s="143" t="s">
        <v>108</v>
      </c>
      <c r="J37" s="177"/>
      <c r="K37" s="172" t="s">
        <v>47</v>
      </c>
      <c r="L37" s="89"/>
    </row>
    <row r="38" spans="1:12" s="68" customFormat="1" ht="18.75">
      <c r="A38" s="140"/>
      <c r="B38" s="142"/>
      <c r="C38" s="80" t="s">
        <v>98</v>
      </c>
      <c r="D38" s="81" t="s">
        <v>99</v>
      </c>
      <c r="E38" s="70" t="s">
        <v>100</v>
      </c>
      <c r="F38" s="70" t="s">
        <v>101</v>
      </c>
      <c r="G38" s="70" t="s">
        <v>102</v>
      </c>
      <c r="H38" s="70" t="s">
        <v>103</v>
      </c>
      <c r="I38" s="70" t="s">
        <v>104</v>
      </c>
      <c r="J38" s="87" t="s">
        <v>105</v>
      </c>
      <c r="K38" s="173"/>
      <c r="L38" s="89"/>
    </row>
    <row r="39" spans="1:12" s="68" customFormat="1" ht="21.75" customHeight="1">
      <c r="A39" s="144" t="s">
        <v>60</v>
      </c>
      <c r="B39" s="69" t="s">
        <v>87</v>
      </c>
      <c r="C39" s="70"/>
      <c r="D39" s="70" t="s">
        <v>106</v>
      </c>
      <c r="E39" s="70"/>
      <c r="F39" s="70" t="s">
        <v>107</v>
      </c>
      <c r="G39" s="70"/>
      <c r="H39" s="70" t="s">
        <v>107</v>
      </c>
      <c r="I39" s="70"/>
      <c r="J39" s="87" t="s">
        <v>107</v>
      </c>
      <c r="K39" s="70">
        <v>1</v>
      </c>
      <c r="L39" s="88"/>
    </row>
    <row r="40" spans="1:12" s="68" customFormat="1" ht="18.75">
      <c r="A40" s="145"/>
      <c r="B40" s="70" t="s">
        <v>88</v>
      </c>
      <c r="C40" s="70" t="s">
        <v>106</v>
      </c>
      <c r="D40" s="70"/>
      <c r="E40" s="70" t="s">
        <v>107</v>
      </c>
      <c r="F40" s="70"/>
      <c r="G40" s="70" t="s">
        <v>107</v>
      </c>
      <c r="H40" s="70"/>
      <c r="I40" s="70" t="s">
        <v>107</v>
      </c>
      <c r="J40" s="87"/>
      <c r="K40" s="70">
        <v>1</v>
      </c>
      <c r="L40" s="88"/>
    </row>
    <row r="41" spans="1:12" s="68" customFormat="1" ht="18.75">
      <c r="A41" s="144" t="s">
        <v>61</v>
      </c>
      <c r="B41" s="71" t="s">
        <v>89</v>
      </c>
      <c r="C41" s="70" t="s">
        <v>106</v>
      </c>
      <c r="D41" s="70"/>
      <c r="E41" s="70" t="s">
        <v>107</v>
      </c>
      <c r="F41" s="70"/>
      <c r="G41" s="70" t="s">
        <v>107</v>
      </c>
      <c r="H41" s="70"/>
      <c r="I41" s="70" t="s">
        <v>107</v>
      </c>
      <c r="J41" s="87"/>
      <c r="K41" s="70">
        <v>1</v>
      </c>
      <c r="L41" s="88"/>
    </row>
    <row r="42" spans="1:12" s="68" customFormat="1" ht="18.75">
      <c r="A42" s="136"/>
      <c r="B42" s="71" t="s">
        <v>90</v>
      </c>
      <c r="C42" s="70"/>
      <c r="D42" s="70" t="s">
        <v>106</v>
      </c>
      <c r="E42" s="70"/>
      <c r="F42" s="70" t="s">
        <v>107</v>
      </c>
      <c r="G42" s="70"/>
      <c r="H42" s="70" t="s">
        <v>107</v>
      </c>
      <c r="I42" s="70"/>
      <c r="J42" s="87" t="s">
        <v>107</v>
      </c>
      <c r="K42" s="70">
        <v>1</v>
      </c>
      <c r="L42" s="88"/>
    </row>
    <row r="43" spans="1:12" s="68" customFormat="1" ht="37.5">
      <c r="A43" s="135" t="s">
        <v>62</v>
      </c>
      <c r="B43" s="77" t="s">
        <v>91</v>
      </c>
      <c r="C43" s="70" t="s">
        <v>106</v>
      </c>
      <c r="D43" s="70"/>
      <c r="E43" s="70" t="s">
        <v>107</v>
      </c>
      <c r="F43" s="70"/>
      <c r="G43" s="70" t="s">
        <v>107</v>
      </c>
      <c r="H43" s="70"/>
      <c r="I43" s="70" t="s">
        <v>107</v>
      </c>
      <c r="J43" s="87"/>
      <c r="K43" s="70">
        <v>1</v>
      </c>
      <c r="L43" s="88"/>
    </row>
    <row r="44" spans="1:12" s="68" customFormat="1" ht="37.5">
      <c r="A44" s="136"/>
      <c r="B44" s="69" t="s">
        <v>92</v>
      </c>
      <c r="C44" s="70"/>
      <c r="D44" s="70" t="s">
        <v>106</v>
      </c>
      <c r="E44" s="70"/>
      <c r="F44" s="70" t="s">
        <v>107</v>
      </c>
      <c r="G44" s="70"/>
      <c r="H44" s="70" t="s">
        <v>107</v>
      </c>
      <c r="I44" s="70"/>
      <c r="J44" s="87" t="s">
        <v>107</v>
      </c>
      <c r="K44" s="70">
        <v>1</v>
      </c>
      <c r="L44" s="88"/>
    </row>
    <row r="45" spans="1:12" s="68" customFormat="1" ht="18.75">
      <c r="A45" s="72"/>
      <c r="B45" s="75" t="s">
        <v>97</v>
      </c>
      <c r="C45" s="70"/>
      <c r="D45" s="70" t="s">
        <v>106</v>
      </c>
      <c r="E45" s="70"/>
      <c r="F45" s="70" t="s">
        <v>107</v>
      </c>
      <c r="G45" s="70"/>
      <c r="H45" s="70" t="s">
        <v>107</v>
      </c>
      <c r="I45" s="70"/>
      <c r="J45" s="87" t="s">
        <v>107</v>
      </c>
      <c r="K45" s="70">
        <v>1</v>
      </c>
      <c r="L45" s="88"/>
    </row>
    <row r="46" spans="1:12" s="68" customFormat="1" ht="20.25" customHeight="1">
      <c r="A46" s="73" t="s">
        <v>63</v>
      </c>
      <c r="B46" s="70" t="s">
        <v>93</v>
      </c>
      <c r="C46" s="76"/>
      <c r="D46" s="70" t="s">
        <v>106</v>
      </c>
      <c r="E46" s="70"/>
      <c r="F46" s="70" t="s">
        <v>107</v>
      </c>
      <c r="G46" s="70"/>
      <c r="H46" s="70" t="s">
        <v>107</v>
      </c>
      <c r="I46" s="70"/>
      <c r="J46" s="87" t="s">
        <v>107</v>
      </c>
      <c r="K46" s="70">
        <v>1</v>
      </c>
      <c r="L46" s="88"/>
    </row>
    <row r="47" spans="1:12" s="68" customFormat="1" ht="37.5">
      <c r="A47" s="135" t="s">
        <v>64</v>
      </c>
      <c r="B47" s="78" t="s">
        <v>94</v>
      </c>
      <c r="C47" s="70" t="s">
        <v>106</v>
      </c>
      <c r="D47" s="70"/>
      <c r="E47" s="70" t="s">
        <v>107</v>
      </c>
      <c r="F47" s="70"/>
      <c r="G47" s="70" t="s">
        <v>107</v>
      </c>
      <c r="H47" s="70"/>
      <c r="I47" s="70" t="s">
        <v>107</v>
      </c>
      <c r="J47" s="87"/>
      <c r="K47" s="70">
        <v>1</v>
      </c>
      <c r="L47" s="88"/>
    </row>
    <row r="48" spans="1:12" s="68" customFormat="1" ht="37.5">
      <c r="A48" s="135"/>
      <c r="B48" s="74" t="s">
        <v>95</v>
      </c>
      <c r="C48" s="79"/>
      <c r="D48" s="70" t="s">
        <v>106</v>
      </c>
      <c r="E48" s="70"/>
      <c r="F48" s="70" t="s">
        <v>107</v>
      </c>
      <c r="G48" s="70"/>
      <c r="H48" s="70" t="s">
        <v>107</v>
      </c>
      <c r="I48" s="70"/>
      <c r="J48" s="87" t="s">
        <v>107</v>
      </c>
      <c r="K48" s="70">
        <v>1</v>
      </c>
      <c r="L48" s="88"/>
    </row>
    <row r="49" spans="1:12" s="68" customFormat="1" ht="18.75">
      <c r="A49" s="137" t="s">
        <v>33</v>
      </c>
      <c r="B49" s="138"/>
      <c r="C49" s="70">
        <v>4</v>
      </c>
      <c r="D49" s="70">
        <v>6</v>
      </c>
      <c r="E49" s="70">
        <v>4</v>
      </c>
      <c r="F49" s="70">
        <v>6</v>
      </c>
      <c r="G49" s="70">
        <v>4</v>
      </c>
      <c r="H49" s="70">
        <v>6</v>
      </c>
      <c r="I49" s="70">
        <v>4</v>
      </c>
      <c r="J49" s="87">
        <v>6</v>
      </c>
      <c r="K49" s="70">
        <v>10</v>
      </c>
      <c r="L49" s="88"/>
    </row>
  </sheetData>
  <sheetProtection/>
  <mergeCells count="42">
    <mergeCell ref="I37:J37"/>
    <mergeCell ref="E37:F37"/>
    <mergeCell ref="G37:H37"/>
    <mergeCell ref="A19:A20"/>
    <mergeCell ref="E25:E26"/>
    <mergeCell ref="G25:G26"/>
    <mergeCell ref="A7:L7"/>
    <mergeCell ref="A25:A27"/>
    <mergeCell ref="C25:C26"/>
    <mergeCell ref="I25:I26"/>
    <mergeCell ref="K25:K26"/>
    <mergeCell ref="I6:J6"/>
    <mergeCell ref="K5:L6"/>
    <mergeCell ref="C5:D5"/>
    <mergeCell ref="C6:D6"/>
    <mergeCell ref="E5:F5"/>
    <mergeCell ref="B5:B6"/>
    <mergeCell ref="A8:A9"/>
    <mergeCell ref="A10:A11"/>
    <mergeCell ref="A5:A6"/>
    <mergeCell ref="A13:A14"/>
    <mergeCell ref="B13:B14"/>
    <mergeCell ref="B25:B26"/>
    <mergeCell ref="A28:A29"/>
    <mergeCell ref="A24:L24"/>
    <mergeCell ref="I5:J5"/>
    <mergeCell ref="L25:L26"/>
    <mergeCell ref="L13:L14"/>
    <mergeCell ref="A15:A16"/>
    <mergeCell ref="E6:F6"/>
    <mergeCell ref="G5:H5"/>
    <mergeCell ref="G6:H6"/>
    <mergeCell ref="A33:K33"/>
    <mergeCell ref="A43:A44"/>
    <mergeCell ref="A47:A48"/>
    <mergeCell ref="A49:B49"/>
    <mergeCell ref="A37:A38"/>
    <mergeCell ref="B37:B38"/>
    <mergeCell ref="C37:D37"/>
    <mergeCell ref="A39:A40"/>
    <mergeCell ref="A41:A42"/>
    <mergeCell ref="K37:K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2019-10-20T05:29:31Z</dcterms:modified>
  <cp:category/>
  <cp:version/>
  <cp:contentType/>
  <cp:contentStatus/>
</cp:coreProperties>
</file>